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210" activeTab="0"/>
  </bookViews>
  <sheets>
    <sheet name="техн" sheetId="1" r:id="rId1"/>
  </sheets>
  <definedNames>
    <definedName name="_xlnm.Print_Titles" localSheetId="0">'техн'!$6:$6</definedName>
  </definedNames>
  <calcPr fullCalcOnLoad="1"/>
</workbook>
</file>

<file path=xl/sharedStrings.xml><?xml version="1.0" encoding="utf-8"?>
<sst xmlns="http://schemas.openxmlformats.org/spreadsheetml/2006/main" count="237" uniqueCount="170">
  <si>
    <t>Диагностичен водач I</t>
  </si>
  <si>
    <t>Диагностичен водач с precoated PTFE покритие c fixed или movable core 1.5 mmJ/150, 180,210,260 cm, 3mmJ/150,180,210,260 cm  дължина, 6 mm J/150 cm</t>
  </si>
  <si>
    <t>Диагностичен водач тип ІІI</t>
  </si>
  <si>
    <t>Диагностичен  водач 0,021, 0.025, 0.032, 0.035, 0.038/150 прав с флексибилен край 7 см</t>
  </si>
  <si>
    <t>Диагностичен водач тип ХII</t>
  </si>
  <si>
    <t>Със сърцевина от неръждаема стомана, хидрофилно SLX покритие, .035", 180/300 см., прав, ангулиран и  J; стандартни, меки и супер меки</t>
  </si>
  <si>
    <t>4 (0,040“ вътрешен диаметър) и 5 ( 0,046“)F брейдиран катетър с хидрофилно покритие, скосен връх,  с дължина 65,80,100,110,125 см за инжектиране на контраст и емболизационен материал тип  Bentson,Headhunter, KA2,Mani, Osborn, Hook, Sheperd Hook, Vertebral, Berenstein, Hockey Stick, Cobra, Shepherd Flush, Carnevale 5,10,15</t>
  </si>
  <si>
    <t>Водач - PTCA, 0.014 J и прав връх, дистална сърцевина - Duraseel полимерно покритие по цялата дължина, хидрофилно покритие Hydrocoat, наличие на спираловиден сегмент, core-to-tip дизайн на върха дължина на дисталния рентгеновопозитивеноплетен сегмент - 30 мм, модифицирана параболична технология на прехода за улеснен достъп и подобен контрол на въртене - responsease . Tip load 1.5, 2.7 и 4.1 g.</t>
  </si>
  <si>
    <t>Водач - PTCA, 0.014"; 190cm; J и прав дистална сърцевина - Elastinite, PTFE покритие, core - to -tip дизайн на върха, дължина на дисталния рентгенопозитивен сегмент 30мм, модифицирана параболична технология на прехода за улеснен достъп и подобрен контрол на въртене - responsease технология, вариант с дистални 1,0 см от върха без покритие за повече тактилност,  Натоварване на върха в gr.: 0,8g</t>
  </si>
  <si>
    <t>РТСА балон тип ІІ</t>
  </si>
  <si>
    <t>РТСА балон тип ІII</t>
  </si>
  <si>
    <t>РТСА балон тип IX</t>
  </si>
  <si>
    <t>Балон катетър за РТСА в 2 разновидности: OTW и Rx. Тип semicompliant балон. Съвместим с водач 0.014“. Диаметри от 1.25 до 4.0 мм. Профил на върха 0.016“ . Профил на балона 0.020”за 1.25 мм, 0.021“ за 1.5 мм, 0.024”за 4.0 мм Rx. Дължина на балон катетъра за Rx 142 cm, за OTW- 152 см. Материал fulcrum. Selective Dura Track хидрофилно покритие. Дължина на балона 6-30 мм. RBP 14 atm</t>
  </si>
  <si>
    <t>Периферен катетър за добра опора тип VI</t>
  </si>
  <si>
    <t>Периферен прав съпорт катетър с конусовидно скосен шафт на степени, изискващ водач 0.14“, хидрофилно покритие за гладко преминаване, дистално 1.8 F, проксимално 2.6 F, дължини 60,90,135 и 150см, разновидности за дистален достъп, интервенции под коляното, за ежедневна употреба и с твърд шафт</t>
  </si>
  <si>
    <t>Периферен катетър за добра опора тип VII</t>
  </si>
  <si>
    <t>Периферен конусовиден прав съпорт катетър, изискващ водач 0.18“, хидрофилно покритие за гладко преминаване, дистално 1.8 F, проксимално 2.6 F, дължини 70,90,135 и 150см, оплетка от волфрам и платинен маркер за по-добра визуализация</t>
  </si>
  <si>
    <t>Периферен водач тип VII</t>
  </si>
  <si>
    <t>Периферен водач тип VIII</t>
  </si>
  <si>
    <t>Фамилия периферени водачи .018",  за SFA &amp; BTK.   Материал - неръждаема стомана,Core - to -tip дизайн. 1.Workhorse GW с голям съпорт на тялото, мек връх и полимерно покритие. 8мм. Хидрофилно покритие, 3 см ренгенопозитивни намотки на върха, диаметър на върха - 0.018", сила на проникване - 17 ; 2. водач за извити съдове, калцифицирани и трудни за преминаване стенози  с флексибилно тяло и по-твърд връх, 35см хидрофилно полимерно покритие,3 см. рентгенопозитивен връх.Преформиране на върха, сила на проникване - 52; 3. водач, подходящ при хронични, стенотични лезии, с подпомагащо тяло и твърд заострен връх. 33 см. хидрофилно покритие, 10 см. рентгенопозитивни койлове на върха, сила на проникване 30г.</t>
  </si>
  <si>
    <t>Периферен водач тип IX</t>
  </si>
  <si>
    <t>Периферен вочат тип Х</t>
  </si>
  <si>
    <t>Периферен водач тип ХI</t>
  </si>
  <si>
    <t>Периферен водач 018". Материал - хибриден дизайн с двойна патентована метална технология, комбинираща неръждаема стомана и нитинол. Параболично ядро, наличние на полимерно и xидрофилно покритие, 3 см ренгенопозитивни намотки на върха, диаметър на върха - 0.018". Два варианта - LT &amp; ST; LT - Long tapered ( наличие на 25 см нитинолов сегмент в дисталния край и 4g тегло на върха, подходящ за тортуозни участъци ) ST - Short tapered ( наличие на 10 см нитинолов сегмент в дисталния край и 4g тегло на върха, подгодящ за хронични оклузии и преминаване през субинтимални участъци ); Преформиране на върха; Наличие на  размери 210 &amp; 300 см.</t>
  </si>
  <si>
    <t>Периферен водач тип ХII</t>
  </si>
  <si>
    <t>Периферен водач тип ХIII</t>
  </si>
  <si>
    <t>Периферен водач 0.014"   CORE-TO-TIP дизайн
•мек, атравматичен връх с възможност за преформиране
•PTFE покритие на шафта до дисталните 7 см.
•MICROGLIDE покритие
•ШАФТ от неръждаема стомана
• два варианта  - 5 и 10 см. дължина на средния сегмент
• Дължина на водача -130,190 и 300СМ</t>
  </si>
  <si>
    <t>Балон тип VII</t>
  </si>
  <si>
    <t>Балон тип VIII</t>
  </si>
  <si>
    <t>Балон тип IX</t>
  </si>
  <si>
    <t>Балон тип ХI</t>
  </si>
  <si>
    <t>Периферен балон за стенози във феморална, поплитея, интра поплитея, ренална артерия за лечение на обструктивни лезии и постилатация на стентове.OTW дизайн на балона, Durable материал  с JET покритие  и нисък профил. Диаметър от 1.5 - 4.0 мм., дължина от 20 до 200мм., 4Fsheath съвместимост за всички размери, crossing profile - по-малък от 1мм.Номинално налягане - 8 атм.RBP=14 atm.</t>
  </si>
  <si>
    <t>Периферен балон за стенози в зона под коляно, поплитеална и феморална артерии, Co-Axial OTW дизайн на балона за по-добра пласируемост при тортуозни анатомии, durable material с хидрофобно покритие тип "JET", "Tungsten" маркери, нископрофилен връх, с индикация при имплантация на саморазгъващи се стент ситеми в зоната на артерия поплитея, 4F sheath, номинално налягане - 8atm.RBP = 14atm., дължина на шафта от 90-150см, размери на балона от 2.00мм - 6мм в диаметър и от 20мм до 200мм в дължина.</t>
  </si>
  <si>
    <t>Периферен дилатационен балон за подбедрица – дълъг  300 mm , за водачи - 0,014" и 0,018"; диаметър на балона - 3, 4 и 5 mm; дължина на балона - 100, 120, 150, 200, 250 и 300 mm; NP - 6 atm; дължина на катетъра - 100, 130 и 150 cm за OTW и 140 cm за RX; RBP 22 atm за балон с дължина 100-150 mm и RBP 20 atm за балон с дължина 200-250 mm;</t>
  </si>
  <si>
    <t>Балон тип XV</t>
  </si>
  <si>
    <t>Режещ балон катетър за периферна ангиопластика: водач:.014”/018”; Катетър: Over The Wire и RX; Scoring element: нитинолов, три спирали; Материал на балона:Nylon ,semicompliant;Шафт: 5F; Интродюсер:6F и 7F; Работна дължина:50,90 и 137 cm; Маркери на балона: 2 набити; Диаметър на балона: 2,0-6,0mm; Дължина на балона: 10-40mm</t>
  </si>
  <si>
    <t>Балон тип XVІІI</t>
  </si>
  <si>
    <t>Еднолуменни балонни катетри за оклузия от полиуретан; 7;8 F (40;80 см.), мах диаметър 30 и 40 мм</t>
  </si>
  <si>
    <t>Медикамент излъчващ балон тип I</t>
  </si>
  <si>
    <t>Катетър за тромбектомия тип I</t>
  </si>
  <si>
    <t>Катетър за тромбектомия тип II</t>
  </si>
  <si>
    <t>Катетър за тромбектомия тип III</t>
  </si>
  <si>
    <t>Катетър за тромбектомия тип IV</t>
  </si>
  <si>
    <t xml:space="preserve">Тромбаспирационен катетър за употреба в интракраниални и периферни съдове.  125см и 131см работна дължина: 19 см дистална дължина мек, 106 и 112см проксимална дължина. 6F, 0.0825" проксимален външен диаметър, 0.0815" дистален външен диаметър, 0.070" вътрешен диаметър. Прав оформящ се и завъртащ се връх. </t>
  </si>
  <si>
    <t>Катетър за тромбектомия тип V</t>
  </si>
  <si>
    <t>Катетър за дистален достъп 5F, Проксимален и дистален външен диаметър: 0,068"/1,7mm, вътрешен диаметър: 0,055". Работна дължина: 115/125cm, дължина на дистален връх: 17cm. Прав връх</t>
  </si>
  <si>
    <t>Периферен аспирационен катетър с голям лумен тип І</t>
  </si>
  <si>
    <t>Водач за специална навигация тип I</t>
  </si>
  <si>
    <t>Водач с диаметър 0.014", хифрофилно покритие и хибридна технология - от платина и неръждаема стомана. Специален атравматичен връх 0.012" от платина. Дължина - 200 см. Варианти - мек и съпорт, дължина на рентгеноконтрастност - 3/6 см, двуслоен хифрофилен полимер и специално PTFE покритие.</t>
  </si>
  <si>
    <t>Устройство за ендоваскуларно затваряне на съдов достъп тип ІІ</t>
  </si>
  <si>
    <t>Перкутанно устройство за затваряне на съдов достъп на феморална артерия при интервенционални и диагностични процедури. Постигане на хемостаза чрез механично съшиване на съда с използване на предварително подготвен възел. Възможност за поддържане на достъпа по време на затварянето. В комплект с устройство за затягане на възлите и срязване на конците. За затваряне на съдов достъп с размер от 5 F до 21 F</t>
  </si>
  <si>
    <t>Лента за поръбване на отливки</t>
  </si>
  <si>
    <t>Хартия съвместима за работа с програматор на ПМ ВЮТКОМК1С8 3000 12/11 см тефтер</t>
  </si>
  <si>
    <t>Пациентен кабел за измерване на параметрите съвместим с  PSA модел РК-1 на фирма Biotronik.</t>
  </si>
  <si>
    <t>Участник:</t>
  </si>
  <si>
    <t>подпис и печат</t>
  </si>
  <si>
    <t>n_cert</t>
  </si>
  <si>
    <t xml:space="preserve">№ на сертификационен документ </t>
  </si>
  <si>
    <t>Трикухинен пейсмейкър с два вида честотна адаптация ; честотната адаптация може да се извърши чрез акселерометър и чрез измерване контрактилитета на дясна камера; 3 вида честотни и 3 вида АУ хистерези, които могат да бъдат включени в общ алгоритъм; автоматична проверка на прага на захващане в дясно предсърдие, дясна камера и лява камера с възможност за препрограиране на амплитудата на стимулация; отговори при предсърдна тахикардия с:Мос1е switch и 2:1 lock in; Wenckebach 2:1; алгоритъм за предпазване на Т-вълната при стимулация в лява камера; възможност за програмируема предсърдна неинвазивна стимулация за извършване на ЕФИ изследване; автоматична проверка и програмиране на поляритета на електродите; запей на IEGM 20 записа по 10 сек. всеки; защита срещу пейемейкър-медиирана тахикардия; живот на батерията 8,8 години при номинални параметри + предсърден биполярен електрод; електродите са от платина/ иридий с фрактална структура; силиконова изолация и полиуретаново покритие; стероид излъчващ; с дължина 53 см.;  диаметър 5,9F + камерен биполярен електрод; електродите са от платина/ иридий с фрактална структура; силиконова изолация и полиуретаново покритие; стероид излъчващ; с дължина 60 см.; диаметър 5,9F; съвместими с ЯМР + лявокамерен електрод, силиконова изолация с полиуретаново покротие за по-лесна имплантация; 4,8 F диаметър съвместим с 5 F системи за имплантация; електродите са от платина/ иридий с фрактална структура; наличен в три дължини до 95 см.; може да се пласира или със стилет или по системата по водач; съвместим със ЯМР + интродюсери за канюлиране на коронарен синус по телескопичната техника; осем различни кривки; дължина до 55 см; катетрите са вътрешен диаметър 7,3F и хидрофилно покритие вътрешно покритие за по-лесно пласиране на електрода; интегрирана в дръжката хемостатична клапа, която се реже заедно с целия катетър + катетри за достъп до коронарния синус по телескопната техника, два вътрешни катетъра с ъгъл при фърха 50 и 90; дължина до 69 см; вътрешен диаметър от 5,4F с хидрофилно покритие и през тях може да се имплантира електрод по-малък от 5F.</t>
  </si>
  <si>
    <t>Атравматичен; предпазен от навлезане на въздух; размери-6-12 Fr; дължина 15 см; максимален р-р на водача 0.35"</t>
  </si>
  <si>
    <t>Интродюсери за канюлиране на коронарен синус по телескопичната техника; осем различни кривки; дължина до 55 см; катетрите са вътрешен диаметър 7,3F и хидрофилно покритие вътрешно покритие за по-лесно пласиране на електрода; интегрирана в дръжката хемостатична клапа, която се реже заедно с целия катетър;</t>
  </si>
  <si>
    <t>Катетри</t>
  </si>
  <si>
    <t>Катетри за достъп до коронарния синус по телескопната техника, два вътрешни катетъра с ъгъл при фърха 50 и 90; дължина до 69 см; вътрешен диаметър от 5,4F с хидрофилно покритие и през тях може да се имплантира електрод по-малък от 5F.</t>
  </si>
  <si>
    <t>Комплект за работа с интродюсери</t>
  </si>
  <si>
    <t>Комплект за работа с интродюсери за коронарен синус тип Selectra; съдържа спринцовка-12 куб. см.; 4 инструмента за въвеждане на водачи; 1 водач тип "Селдингер"- 150см.; 6 различни спирателни кранчета; 1 инструмент за ротация на водач и 1 ножче за рязане на катетрите;</t>
  </si>
  <si>
    <t>Хартия</t>
  </si>
  <si>
    <t>CRT</t>
  </si>
  <si>
    <t>Трикухинен пейсмейкър с два вида честотна адаптация ; честотната адаптация може да се извърши чрез акселерометър и чрез измерване контрактилитета на дясна камера; 3 вида честотни и 3 вида АУ хистерези, които могат да бъдат включени в общ алгоритъм; автоматична проверка на прага на захващане в дясно предсърдие, дясна камера и лява камера с възможност за препрограиране на амплитудата на стимулация; отговори при предсърдна тахикардия с:Мос1е switch и 2:1 lock in; Wenckebach 2:1; алгоритъм за предпазване на   Т-вълната при стимулация в лява камера; възможност за програмируема предсърдна неинвазивна стимулация за извършване на ЕФИ изследване; автоматична проверка и програмиране на поляритета на електродите; запей на IEGM 20 записа по 10 сек. всеки; защита срещу пейемейкър-медиирана тахикардия; живот на батерията 8,8 години при номинални параметри;</t>
  </si>
  <si>
    <t>CRT комплект</t>
  </si>
  <si>
    <t xml:space="preserve">Материал:хром-никел в дисталното ядро ; неръждаема стомана проксимално ; дистално рентген-позитивни намотки от платина; конструкция: shaping ribbon; дължина на намотките:3сm;4,5сm за модел ExtraSupport ;маркери: 92 и 102сm; дължина:190cm /удължаване до 340сm/;  твърдост на върха:High Flexible; Flexible;Medium;  Опора: standart &amp; Extrasupport; покритие:дистални 12 см хидрофилно; 18см хидрофобно в средната част; шафт- тефлон покритие.                                    </t>
  </si>
  <si>
    <t>Коронарен дилатационен водач Тип ІІ</t>
  </si>
  <si>
    <t>Коронарен дилатационен водач Тип VІ</t>
  </si>
  <si>
    <t>Балон тип Х</t>
  </si>
  <si>
    <t>Балон тип ХІІ</t>
  </si>
  <si>
    <t>Балон тип ХІV</t>
  </si>
  <si>
    <t>Периферен водач тип І</t>
  </si>
  <si>
    <t>РТСА балон тип І</t>
  </si>
  <si>
    <t>Адаптор за свързване на електрод тип А1 -N.</t>
  </si>
  <si>
    <t>Адаптор за свързване на електрод тип А1 -B.</t>
  </si>
  <si>
    <t>Медицински силикон модел-АС-0130</t>
  </si>
  <si>
    <t>Инструмент за изрязване и отстраняване на електрод-мод-IS-1-II</t>
  </si>
  <si>
    <t>Накрайник за отрязан електрод-мод 4080</t>
  </si>
  <si>
    <t>Пациентен кабел за PSA с 2-pin конектор, съвместим за работа с програматори 3150 и Merlin /SJM/.</t>
  </si>
  <si>
    <t>PSA съвместим с програматор Merlin.</t>
  </si>
  <si>
    <t>PSA апарат самостоятелен-с кабел за измерване параметрите на електрода.</t>
  </si>
  <si>
    <t>Пациентен кабел за измерване параметрите на пациента съвместим със самостоятелен РSA.</t>
  </si>
  <si>
    <t>6F и 7F; Използваема дължина:145cm; Проксимален шафт: PEEK; Дистален шафт: SCP(Semi Cristaline Polimer); Покритие:дистални 25 см –хидрофилно; Дистален маркер:Платина-иридий, на 3 мм от върха; Минимален вътрешен  диаметър на водещия катетър: за 6F 0.071” (1.80 mm) и за 7F 0.081” (2.06 mm) ; Външен диаметър (дистален/среден/проксимален): за 6F 0.067’’ / 0.067” / 0.051” и за 7F 0.078’’/0.078”/0.063”; Аспирационна спринцовка: 60 мл със заключване</t>
  </si>
  <si>
    <t>Коронарен дилатационен водач Тип ХIII</t>
  </si>
  <si>
    <t>Специален катетър тип ІІI</t>
  </si>
  <si>
    <t>Ангиографски диагностичен катетър тип VI</t>
  </si>
  <si>
    <t>4 (0,042“ вътрешен диаметър)F брейдиран катетър с хидрофилно покритие тип Vertebral 135 градуса, дълъг атравматичен връх с дължина 125 см за инжектиране на контраст и емболизационен материал</t>
  </si>
  <si>
    <t>Ангиографски диагностичен катетър тип VII</t>
  </si>
  <si>
    <t>Коронарен балон;Материал на балона: SCP(semi cristalline co-polymer);Дизайн на шафта: Hypotube EFT(Enhanced Force Transmission);Профил на върха: 0,017”;Използваема дължина: 140см;Диаметър на дисталния шафт: 2.6F ( 1.25, 1.5 и 2.0 mm), 2.7F ( 2.5 - 3.5 mm), 2.9F ( 4.0  mm);маркери:Iridium, набити;Водещ катетър: 5F, kissing в 6F водещ катетър за размерите до 3,5мм;Покритие на върха и на балона: хидрофилно за размери 1.25-2.0 и хидрофобно за 2.5-4.0мм;Нагъване: 2(за 1.25-1.5мм) и 3(2.0-4.0мм) кратно;NP: 7bar ;  RBP: 14 bar;Размери: 1,25-1,5-2,0-2,5-3,0-3,5-4,0mm/6-10-15-20-25-30mm</t>
  </si>
  <si>
    <t>Балон - катетър;материал: SCP(semi cristalline co-polymer); Дизайн на шафта: Hypotube EFT(Enhanced Force Transmission); Профил на върха: 0,018”; Диаметър на дисталния шафт: 2.6F ( 2.0 - 3.5 mm), 2.7F ( 4.0-5.0  mm); маркери:Iridium, набити(по 2 за всички размери); Покритие: хидрофилно на дисталния шафт; хидрофобно върху проксималния шафт, балона и върха; специална технология на нанасяне на покритието само върху външната повърхност на пликите на балона(Patchwork).; NP: 14atm;  RBP: 20 atm(18atm- 4.0-5.0mm); Размери: 2,0-5,0mm/8-30mm; Работна дължина: 145см; Водещ катетър: 5F.</t>
  </si>
  <si>
    <t>РТСА балон тип IV</t>
  </si>
  <si>
    <t>Микрохирургично дилатационно изделие. Състои се от балон с 3 или 4 атеротоми (микрохирургични ножове), монтирани надлъжно върху външната му повърхност. Некомплиантен.материал на балона – Nylon. Дължини на балона - 6 мм, 10 мм и 15 мм. Диаметри на балона – от 2мм до 4мм през 0,25мм. Работната дължина на балона е разстоянието между рентгеноконтрастните ивици маркер, всеки по 1мм. Работната дължина на катетъра е 142см. Проксималният край на катетъра е тип „hypotube” с диаметър 2,0F. Дисталния край  е двулуменен и е изработен от гъвкав материал, с хидрофилно покритие, диаметър 2,7F. Преминаващ профил на върха – 0,022“. Две маркерни ленти на катетъра на 90см и 100см. За по-голяма видимост върхът на балона и луменът на водача са оцветени в зелено. Съвместим с водач 0,014" (0.36 mm)</t>
  </si>
  <si>
    <t>РТСА балон тип VI</t>
  </si>
  <si>
    <t>Резорбиращо се коронарно скеле</t>
  </si>
  <si>
    <t>Система с излъчващо сиролимус резорбируемо коронарно магнезиево скеле;Материал на скелето: патентована магнезиева сплав;Маркери: два танталиеви във всеки край;Активно покритие: биорезурбируем полимер (PLLA) и сиролимус;Доза на лекарството: 1.4 μg/mm²;Препоръчителен водещ катетър:6F(мин. I.D. 0.070");Преминаващ профил:1.5 mm;Дължина на шафта:140cm;Материал на балона: SCP(semi cristalline co-polymer);диаметри: 3.0 и 3.5mm;дължини: 15-20-25mm</t>
  </si>
  <si>
    <t>Мярка</t>
  </si>
  <si>
    <t>Количество за 24 месеца</t>
  </si>
  <si>
    <t>брой</t>
  </si>
  <si>
    <t>dostavchik</t>
  </si>
  <si>
    <t>porn</t>
  </si>
  <si>
    <t>ime</t>
  </si>
  <si>
    <t>zad_tehn</t>
  </si>
  <si>
    <t>miarka</t>
  </si>
  <si>
    <t>kolichestvo</t>
  </si>
  <si>
    <t>tehn</t>
  </si>
  <si>
    <t>targovsko_ime</t>
  </si>
  <si>
    <t>code_NZOK</t>
  </si>
  <si>
    <t>auth</t>
  </si>
  <si>
    <t>Тестове - плочка за Вирусологична експресна диагностика HBsAg- 50 теста в кутия</t>
  </si>
  <si>
    <t>Тестове - плочка за Вирусологична експресна диагностика HCV-50 теста в кутия</t>
  </si>
  <si>
    <t>Тестове - плочка за Вирусологична експресна диагностика HIV - 100 теста в кутия</t>
  </si>
  <si>
    <t>Тестове - плочка за Вирусологична експресна диагностика-Siphilis 100 теста в кутия</t>
  </si>
  <si>
    <t>Дилатационни катетъри за ПТКА  за бърза смяна,  с полу-комплиантен балон в близост до дисталния край; Дисталният участък на катетъра е двулуменен и коаксиален. TrakTip™ Pebax® дистален шафт- 150 см дължина на шафта- Диаметри от 4,00 – 6,00 мм; материал на балона - DynaLEAP;лазерно заточен връх; Ro-маркери; трислоен вътрешен ствол; по-флексибилен връх; Проксималният участък на катетъра е еднолуменен, 1.8Fтип hypotube; профил -0,022";  дължини-15, 20 мм; диаметър на балона - 4,00/4,50/5,00/5,50/6,00 мм; номинално налягане - 6 АТМ;  Хидрофилно покритие от дисталния връх до входа за водача; За да се предотврати авто-адхезия на хидрофилното покритие на балона, от дисталния връх проксимално на балона върху хидрофилното покритие е приложено силиконово покритие; Два  рентгеноконтрастни маркера</t>
  </si>
  <si>
    <t xml:space="preserve">Периферни балон катетри : Съвместимост с водач:0.035”; Материал: SCP; Дизайн на шафт: коаксиален лумен на балона; Покритие: hydrophobic patchwork coating на балона и силикон на шафта- само върху външната повърхност на пликите на балона, така че като се раздуе има ивици, които не са покрити със силикон, което подобрява сцеплението със съда; Нагъване:5 кратно;RBP: 20atm(3-4mm), 16atm(5-6mm), 14atm(7-8mm), 12atm(9-10mm); Размер на интродюсера: 5F(3-7mm)-6F(8-10mm); Работна дължина: 80 и 130cm; Размери: d:3,0-10,0; l:20-200;  </t>
  </si>
  <si>
    <t>Водещ катетър, с подсилена гъвкавост за достигане на най-дисталните части на сънната артерия, без да създава съдов спазъм; 80/4 Straight Tip, външен 8F; вътрешен 0.088 in, дължина 80/90/105/125 cm, подвижен връх 4/9 cm; конфиурация на върха – S, MP, 45, 90 градуса. Подходящ за обезпечаване на всички невро-интервенционални процедури. Дистална зона с хидрофилно покритие за оптимална визуализация и подсилена с платина за по-добра рентгеноконтрастност.</t>
  </si>
  <si>
    <t xml:space="preserve">Система за спешна аспирация на тромб в мозъчната съдова система при инциденти на исхемичен инсулт. Подсилена струтура на катетъра за оптимизиран максимален дистален достъп; 14 стъпкова система за гъвкавост и подсигуряване; дистални параметри – вътрешен лумен .064”; външен .0755” /1.92мм/ - 5.75F </t>
  </si>
  <si>
    <t>Катетър за периферна тромбаспирация с осем трансмисивни зони за прецизна проводимост, външен диаметър 8 F, вътрешен 8 F, дължина 85/115</t>
  </si>
  <si>
    <t>Интродюсер</t>
  </si>
  <si>
    <t>Периферни балон катетри : Съвместимост с водач:0.018”; Материал: SCP(Semi Cristaline Polimer); Дизайн на шафт: coaxial balloon lumen; Покритие: hydrophobic patchwork coating на балона и силикон на шафта- само върху външната повърхност на пликите на балона, така че като се раздуе има ивици, които не са покрити със силикон, което подобрява сцеплението със съда; Нагъване:5 кратно;2 кратно за 170mm; Маркери: набити;Работна дължина: 90 ,130 и 150 cm; Размери: d:2,0-7,0; l:20-200;  Интродюсер: 4F(2,0-6mm), 5F(7mm); LONG SIZES: 200 mm за дълги и дифузни лезии</t>
  </si>
  <si>
    <t>Периферни балон катетри: Съвместимост с водач:0.014”; Материал: SCP(Semi Cristaline Polimer); Покритие: hydrophilic patchwork coating на балона и силикон на шафта- само върху външната повърхност на пликите на балона, така че като се раздуе има ивици, които не са покрити със силикон, което подобрява сцеплението със съда; Нагъване:3 кратно; Маркери: набити; Работна дължина: 90 ,120 и 150 cm; Размери: d:1,5-4,0; l:20-220;Интродюсер: 4F</t>
  </si>
  <si>
    <t xml:space="preserve">Периферен балон за високо налягане.; Съвместимост с водач:0.035”; Материал: Nylon, Pebax; Дизайн на шафт: коаксиален  5.9F; RBP: до 27 атм; Минимален размер на интродюсера 6F: ø 3,0 -8,0 мм; 7F: ø 9,0 -10,0 мм; 8F: ø 12,0 мм; Работна дължина: 40 и 75cm; Размери: d:3,0-12,0; l:20-100; </t>
  </si>
  <si>
    <t xml:space="preserve">Медикамент излъчващ периферен балон: Съвместимост с водач:0.018”; Материал: SCP(Semi Cristaline Polimer) ПОКРИТИЕ ; Медикамент : Паклитаксел(Paclitaxel) ;  Доза на медикамента: 3.0 µg/mm2; Матрица:Butyryl-tri-hexyl citrate (BTHC) ;  Шафт: 3.8F, хидрофобно покрит;  Маркери: набити;  Работна дължина: 90 ,130; Размери: d:3,0-4,0-5,0-6,0-7,0 mm; l:40-80-120mm; Интродюсер: 4F(3,0-4,0mm), 5F(5,0-7,0mm)      </t>
  </si>
  <si>
    <t xml:space="preserve">Периферен водач: Диаметър на водача: 018”; Дължина на водача: 195см и 300см; Ядро:неръждаема стомана; Външна намотка: 6см неръждаема стомана; Вътрешна намотка:2 см платина/волфрам; Твърдост на върха:Medium и Stiff; </t>
  </si>
  <si>
    <t>Балон - катетър за коронарна ангиопластика. водач:.014”; Катетър: RX; Scoring element: нитинолов, три спирали; Нисък профил: ≈ 2,7F; Балона:PEBAX, semicompliant; Шафт: 5F; 6F водещ катетър; Работна дължина: 137 cm; Маркери на балона: 2 набити; Диаметър на балона: 2-3,5mm; Дължина на балона: 10-20mm.</t>
  </si>
  <si>
    <t>ОБЩО:</t>
  </si>
  <si>
    <t>Предмет на поръчката: „Доставка на медицински изделия и консумативи за инвазивна кардиология и периферна ангиопластика за нуждите  на МОБАЛ „Д-р Стефан Черкезов” АД – гр. Велико Търново“</t>
  </si>
  <si>
    <t>Задание на технически характеристики</t>
  </si>
  <si>
    <t>Предлагани технически характеристики</t>
  </si>
  <si>
    <t>Търговско наименование и име на проиводител</t>
  </si>
  <si>
    <t>Код по НЗОК /когато е приложим/</t>
  </si>
  <si>
    <t>Образец № ЗА</t>
  </si>
  <si>
    <t>ТЕХНИЧЕСКА СПЕЦИФИКАЦИЯ</t>
  </si>
  <si>
    <t>ОТОРИЗАЦИЯ да /не стр. №</t>
  </si>
  <si>
    <t xml:space="preserve">Участник: </t>
  </si>
  <si>
    <t>Брой</t>
  </si>
  <si>
    <t>№ на номенклатурната единица</t>
  </si>
  <si>
    <t>Наименование на номенклатурната единица</t>
  </si>
  <si>
    <t>Gadopentetic acid</t>
  </si>
  <si>
    <t xml:space="preserve">Еднократни гъби за измиване на ръцете </t>
  </si>
  <si>
    <t xml:space="preserve">Разтвор за почистване на опративно поле </t>
  </si>
  <si>
    <t>Тестове - плочка за Вирусологична експресна диагностика HBsAg-</t>
  </si>
  <si>
    <t>Тестове - плочка за Вирусологична експресна диагностика HCV</t>
  </si>
  <si>
    <t xml:space="preserve">Тестове - плочка за Вирусологична експресна диагностика HIV </t>
  </si>
  <si>
    <t xml:space="preserve">Тестове - плочка за Вирусологична експресна диагностика-Siphilis </t>
  </si>
  <si>
    <t>Накрайник за отрязан електрод</t>
  </si>
  <si>
    <t>Инструмент за изрязване и отстраняване на електрод</t>
  </si>
  <si>
    <t>Пациентен кабел за измерване на параметрите съвместим с  PSA модел РК-1</t>
  </si>
  <si>
    <t>Пациентен кабел за PSA с 2-pin конектор, съвместим за работа с програматори 3150 и Merlin /SJM/</t>
  </si>
  <si>
    <t>бр.</t>
  </si>
  <si>
    <t>Gadopentetic acid 20ml</t>
  </si>
  <si>
    <t>Еднократни гъби за измиване на ръцете предоперативно на екипа с йод</t>
  </si>
  <si>
    <t>Разтвор за почистване на опративно поле и пункционно място – 1 l</t>
  </si>
  <si>
    <t>шише</t>
  </si>
  <si>
    <t>Разтвор за дезинфекция на ръце и повърхности.</t>
  </si>
  <si>
    <t>Електродни лепенки за хемодинамична станция</t>
  </si>
  <si>
    <t>пакет</t>
  </si>
  <si>
    <t>Коронарен дилатационен водач Тип І</t>
  </si>
  <si>
    <t>Материал:хром-никел в дисталното ядро ; неръждаема стомана проксимално ; дистално рентген-позитивни намотки от платина, конструкция: shaping ribbon, дължина на намотките:3сm; 4,5сm за модел ExtraSupport , маркери: 92 и102сm, дължина:190cm /удължаване до 340сm/, твърдост на върха: High Flexible; Flexible; Medium, Опора: standart &amp;Extrasupport, покритие:дистални 30 сm хидрофобно;шафт- тефлон</t>
  </si>
  <si>
    <t>Интродюсер за периферна ангиопластика тип І</t>
  </si>
  <si>
    <t>Интродюсер;Водач- 0.035”;45cm-прав и контралатерален и100 см-прав;Материал: неръждаема стомана и полимер ;Шафт:подсилен със стоманени нишки;Рентген-позитивен маркер</t>
  </si>
  <si>
    <t>Периферен водач, вътрешен диаметър 0.018''; рентгенопозитивен койл с дължина - 15см; вътрешен диаметър на върха 0.013''; обща дължина - 180/300см; конусовиден дизайн; предназначен за калцифицирани лезии и фиброзни тъкани</t>
  </si>
  <si>
    <t>Периферен водач с хидрофилно покритие, вътрешен диаметър 0.014 към 0.008''; рентгенопозитивен койл с дължина - 17см; натоварване на върха 40G.; обща дължина - 200/300см; конусовиден дизайн; предназначен за калцифицирани лезии и фиброзни тъкани</t>
  </si>
  <si>
    <t xml:space="preserve">Периферен водач , вътрешен диаметър 0.018 към 0.008''; натоварване на върха 7.5G, прав и J вариант; обща дължина - 200/235/300см; </t>
  </si>
  <si>
    <t>Периферен водач тип ХІV</t>
  </si>
  <si>
    <t>Периферен водач 0,035"
•Дисталните 17 см. са оформени в постепенно заострен връх с ядро от 0,035"
•MICROGLIDE силиконово покритие  за намаляване на фрикцията
• Дължини 145см,190см и 300см само с прав връх
•Атравматичен връх с възможност за преформиране</t>
  </si>
  <si>
    <t>Периферен водач  .018" с  мек, атравматичен връх с възможност за преформиране. Изработен е от рентгенопозитивни платинени мнамотки.
•MICROGLIDE покритие за намаляване на съпротивлението.
•Проксимални маркери за определяне мястото на водача спрямо интрадюсера.
•Дължина на водача -190 и 300см. прав и J връх
•Дължина на рентгенопозитивния връх - 5 см.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</si>
</sst>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[$¥€-2]\ #,##0.00_);[Red]\([$¥€-2]\ #,##0.00\)"/>
  </numFmts>
  <fonts count="44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textRotation="90" wrapText="1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textRotation="90" wrapText="1"/>
      <protection/>
    </xf>
    <xf numFmtId="0" fontId="2" fillId="34" borderId="10" xfId="0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24" fillId="36" borderId="12" xfId="0" applyFont="1" applyFill="1" applyBorder="1" applyAlignment="1">
      <alignment vertical="top" wrapText="1"/>
    </xf>
    <xf numFmtId="0" fontId="24" fillId="36" borderId="10" xfId="0" applyFont="1" applyFill="1" applyBorder="1" applyAlignment="1">
      <alignment vertical="top" wrapText="1"/>
    </xf>
    <xf numFmtId="0" fontId="24" fillId="36" borderId="10" xfId="0" applyFont="1" applyFill="1" applyBorder="1" applyAlignment="1">
      <alignment vertical="top" wrapText="1"/>
    </xf>
    <xf numFmtId="0" fontId="24" fillId="36" borderId="13" xfId="0" applyFont="1" applyFill="1" applyBorder="1" applyAlignment="1">
      <alignment vertical="top" wrapText="1"/>
    </xf>
    <xf numFmtId="0" fontId="24" fillId="0" borderId="10" xfId="38" applyFont="1" applyBorder="1" applyAlignment="1">
      <alignment vertical="center" wrapText="1"/>
      <protection/>
    </xf>
    <xf numFmtId="0" fontId="24" fillId="36" borderId="10" xfId="33" applyFont="1" applyFill="1" applyBorder="1" applyAlignment="1">
      <alignment vertical="center" wrapText="1"/>
      <protection/>
    </xf>
    <xf numFmtId="0" fontId="24" fillId="36" borderId="13" xfId="0" applyNumberFormat="1" applyFont="1" applyFill="1" applyBorder="1" applyAlignment="1">
      <alignment vertical="top" wrapText="1"/>
    </xf>
    <xf numFmtId="0" fontId="24" fillId="36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4" fillId="36" borderId="10" xfId="35" applyFont="1" applyFill="1" applyBorder="1" applyAlignment="1">
      <alignment vertical="top" wrapText="1"/>
      <protection/>
    </xf>
    <xf numFmtId="0" fontId="24" fillId="36" borderId="10" xfId="33" applyFont="1" applyFill="1" applyBorder="1" applyAlignment="1">
      <alignment horizontal="left" vertical="top" wrapText="1"/>
      <protection/>
    </xf>
    <xf numFmtId="0" fontId="24" fillId="36" borderId="10" xfId="0" applyFont="1" applyFill="1" applyBorder="1" applyAlignment="1">
      <alignment wrapText="1"/>
    </xf>
    <xf numFmtId="0" fontId="24" fillId="36" borderId="10" xfId="33" applyFont="1" applyFill="1" applyBorder="1" applyAlignment="1">
      <alignment vertical="top" wrapText="1"/>
      <protection/>
    </xf>
    <xf numFmtId="0" fontId="24" fillId="36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 shrinkToFit="1"/>
    </xf>
    <xf numFmtId="0" fontId="24" fillId="36" borderId="10" xfId="33" applyNumberFormat="1" applyFont="1" applyFill="1" applyBorder="1" applyAlignment="1">
      <alignment vertical="top" wrapText="1"/>
      <protection/>
    </xf>
    <xf numFmtId="0" fontId="24" fillId="36" borderId="10" xfId="0" applyFont="1" applyFill="1" applyBorder="1" applyAlignment="1">
      <alignment horizontal="center" vertical="top" wrapText="1"/>
    </xf>
    <xf numFmtId="0" fontId="24" fillId="36" borderId="13" xfId="0" applyNumberFormat="1" applyFont="1" applyFill="1" applyBorder="1" applyAlignment="1">
      <alignment horizontal="center" vertical="top" wrapText="1"/>
    </xf>
    <xf numFmtId="0" fontId="24" fillId="36" borderId="13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top" wrapText="1"/>
    </xf>
    <xf numFmtId="0" fontId="24" fillId="36" borderId="13" xfId="0" applyNumberFormat="1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justify" wrapText="1"/>
    </xf>
    <xf numFmtId="0" fontId="24" fillId="36" borderId="10" xfId="0" applyFont="1" applyFill="1" applyBorder="1" applyAlignment="1">
      <alignment horizontal="center" wrapText="1"/>
    </xf>
    <xf numFmtId="0" fontId="24" fillId="36" borderId="13" xfId="0" applyNumberFormat="1" applyFont="1" applyFill="1" applyBorder="1" applyAlignment="1">
      <alignment horizontal="center" wrapText="1"/>
    </xf>
    <xf numFmtId="0" fontId="26" fillId="36" borderId="13" xfId="0" applyNumberFormat="1" applyFont="1" applyFill="1" applyBorder="1" applyAlignment="1">
      <alignment horizontal="center" wrapText="1"/>
    </xf>
    <xf numFmtId="0" fontId="24" fillId="36" borderId="15" xfId="0" applyFont="1" applyFill="1" applyBorder="1" applyAlignment="1">
      <alignment vertical="top" wrapText="1"/>
    </xf>
    <xf numFmtId="0" fontId="24" fillId="36" borderId="15" xfId="0" applyFont="1" applyFill="1" applyBorder="1" applyAlignment="1">
      <alignment wrapText="1"/>
    </xf>
    <xf numFmtId="0" fontId="24" fillId="36" borderId="15" xfId="0" applyFont="1" applyFill="1" applyBorder="1" applyAlignment="1">
      <alignment horizontal="center" wrapText="1"/>
    </xf>
    <xf numFmtId="0" fontId="24" fillId="36" borderId="16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2" xfId="35"/>
    <cellStyle name="Normal 2 4" xfId="36"/>
    <cellStyle name="Normal 2 5" xfId="37"/>
    <cellStyle name="Normal 3 3" xfId="38"/>
    <cellStyle name="Normal 3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B1">
      <pane ySplit="8" topLeftCell="A32" activePane="bottomLeft" state="frozen"/>
      <selection pane="topLeft" activeCell="B1" sqref="B1"/>
      <selection pane="bottomLeft" activeCell="D87" sqref="D87"/>
    </sheetView>
  </sheetViews>
  <sheetFormatPr defaultColWidth="8.8515625" defaultRowHeight="12.75"/>
  <cols>
    <col min="1" max="1" width="5.7109375" style="1" hidden="1" customWidth="1"/>
    <col min="2" max="2" width="3.421875" style="1" customWidth="1"/>
    <col min="3" max="3" width="17.7109375" style="1" customWidth="1"/>
    <col min="4" max="4" width="39.140625" style="1" customWidth="1"/>
    <col min="5" max="5" width="5.28125" style="1" customWidth="1"/>
    <col min="6" max="6" width="7.57421875" style="1" customWidth="1"/>
    <col min="7" max="7" width="21.7109375" style="1" customWidth="1"/>
    <col min="8" max="8" width="21.28125" style="1" customWidth="1"/>
    <col min="9" max="9" width="9.421875" style="1" customWidth="1"/>
    <col min="10" max="10" width="8.00390625" style="1" customWidth="1"/>
    <col min="11" max="11" width="8.8515625" style="1" customWidth="1"/>
    <col min="12" max="13" width="8.8515625" style="1" hidden="1" customWidth="1"/>
    <col min="14" max="14" width="0" style="1" hidden="1" customWidth="1"/>
    <col min="15" max="16384" width="8.8515625" style="1" customWidth="1"/>
  </cols>
  <sheetData>
    <row r="1" spans="1:11" ht="12">
      <c r="A1" s="4"/>
      <c r="B1" s="28" t="s">
        <v>134</v>
      </c>
      <c r="C1" s="28"/>
      <c r="D1" s="28"/>
      <c r="E1" s="28"/>
      <c r="F1" s="28"/>
      <c r="G1" s="28"/>
      <c r="H1" s="28"/>
      <c r="I1" s="28"/>
      <c r="J1" s="28"/>
      <c r="K1" s="19"/>
    </row>
    <row r="2" spans="1:11" ht="12">
      <c r="A2" s="4"/>
      <c r="B2" s="29" t="s">
        <v>135</v>
      </c>
      <c r="C2" s="29"/>
      <c r="D2" s="29"/>
      <c r="E2" s="29"/>
      <c r="F2" s="29"/>
      <c r="G2" s="29"/>
      <c r="H2" s="29"/>
      <c r="I2" s="29"/>
      <c r="J2" s="29"/>
      <c r="K2" s="19"/>
    </row>
    <row r="3" spans="1:11" ht="42.75" customHeight="1">
      <c r="A3" s="4"/>
      <c r="B3" s="30" t="s">
        <v>129</v>
      </c>
      <c r="C3" s="30"/>
      <c r="D3" s="30"/>
      <c r="E3" s="30"/>
      <c r="F3" s="30"/>
      <c r="G3" s="30"/>
      <c r="H3" s="30"/>
      <c r="I3" s="30"/>
      <c r="J3" s="30"/>
      <c r="K3" s="19"/>
    </row>
    <row r="4" spans="1:11" ht="12">
      <c r="A4" s="4"/>
      <c r="B4" s="32" t="s">
        <v>137</v>
      </c>
      <c r="C4" s="32"/>
      <c r="D4" s="33"/>
      <c r="E4" s="33"/>
      <c r="F4" s="33"/>
      <c r="G4" s="33"/>
      <c r="H4" s="33"/>
      <c r="I4" s="33"/>
      <c r="J4" s="33"/>
      <c r="K4" s="19"/>
    </row>
    <row r="5" spans="1:11" s="2" customFormat="1" ht="12.75" thickBot="1">
      <c r="A5" s="3"/>
      <c r="B5" s="3"/>
      <c r="C5" s="3"/>
      <c r="D5" s="3"/>
      <c r="E5" s="3"/>
      <c r="F5" s="3"/>
      <c r="G5" s="3"/>
      <c r="H5" s="3"/>
      <c r="I5" s="3"/>
      <c r="J5" s="3"/>
      <c r="K5" s="20"/>
    </row>
    <row r="6" spans="1:13" s="2" customFormat="1" ht="92.25" customHeight="1">
      <c r="A6" s="3"/>
      <c r="B6" s="24" t="s">
        <v>139</v>
      </c>
      <c r="C6" s="24" t="s">
        <v>140</v>
      </c>
      <c r="D6" s="25" t="s">
        <v>130</v>
      </c>
      <c r="E6" s="24" t="s">
        <v>99</v>
      </c>
      <c r="F6" s="24" t="s">
        <v>100</v>
      </c>
      <c r="G6" s="24" t="s">
        <v>131</v>
      </c>
      <c r="H6" s="24" t="s">
        <v>132</v>
      </c>
      <c r="I6" s="24" t="s">
        <v>133</v>
      </c>
      <c r="J6" s="26" t="s">
        <v>136</v>
      </c>
      <c r="K6" s="26" t="s">
        <v>57</v>
      </c>
      <c r="L6" s="10"/>
      <c r="M6" s="10"/>
    </row>
    <row r="7" spans="1:13" s="2" customFormat="1" ht="24" hidden="1">
      <c r="A7" s="2" t="s">
        <v>102</v>
      </c>
      <c r="B7" s="11" t="s">
        <v>103</v>
      </c>
      <c r="C7" s="6" t="s">
        <v>104</v>
      </c>
      <c r="D7" s="7" t="s">
        <v>105</v>
      </c>
      <c r="E7" s="6" t="s">
        <v>106</v>
      </c>
      <c r="F7" s="6" t="s">
        <v>107</v>
      </c>
      <c r="G7" s="6" t="s">
        <v>108</v>
      </c>
      <c r="H7" s="6" t="s">
        <v>109</v>
      </c>
      <c r="I7" s="6" t="s">
        <v>110</v>
      </c>
      <c r="J7" s="8" t="s">
        <v>111</v>
      </c>
      <c r="K7" s="12" t="s">
        <v>56</v>
      </c>
      <c r="L7" s="5"/>
      <c r="M7" s="5"/>
    </row>
    <row r="8" spans="1:13" s="2" customFormat="1" ht="12">
      <c r="A8" s="2">
        <f>IF(M8&gt;0,$D$4,"")</f>
        <v>0</v>
      </c>
      <c r="B8" s="31" t="s">
        <v>128</v>
      </c>
      <c r="C8" s="31"/>
      <c r="D8" s="31"/>
      <c r="E8" s="31"/>
      <c r="F8" s="31"/>
      <c r="G8" s="9"/>
      <c r="H8" s="27">
        <f>SUM(M9:M82)</f>
        <v>0</v>
      </c>
      <c r="I8" s="9"/>
      <c r="J8" s="9"/>
      <c r="K8" s="14"/>
      <c r="L8" s="13">
        <v>0</v>
      </c>
      <c r="M8" s="5">
        <f>IF(H8&lt;&gt;"",1,0)</f>
        <v>1</v>
      </c>
    </row>
    <row r="9" spans="1:14" s="18" customFormat="1" ht="75">
      <c r="A9" s="15">
        <f aca="true" t="shared" si="0" ref="A9:A71">IF(M9&gt;0,$D$4,"")</f>
      </c>
      <c r="B9" s="34">
        <v>1</v>
      </c>
      <c r="C9" s="35" t="s">
        <v>0</v>
      </c>
      <c r="D9" s="36" t="s">
        <v>1</v>
      </c>
      <c r="E9" s="35" t="s">
        <v>101</v>
      </c>
      <c r="F9" s="37">
        <v>600</v>
      </c>
      <c r="G9" s="21"/>
      <c r="H9" s="21"/>
      <c r="I9" s="21"/>
      <c r="J9" s="21"/>
      <c r="K9" s="21"/>
      <c r="L9" s="16" t="e">
        <f>IF(F9&gt;0,#REF!+1,#REF!)</f>
        <v>#REF!</v>
      </c>
      <c r="M9" s="17">
        <f aca="true" t="shared" si="1" ref="M9:M71">IF(H9&lt;&gt;"",1,0)</f>
        <v>0</v>
      </c>
      <c r="N9" s="18" t="e">
        <f>IF(L9=#REF!,"",L9)</f>
        <v>#REF!</v>
      </c>
    </row>
    <row r="10" spans="1:14" s="18" customFormat="1" ht="45">
      <c r="A10" s="15">
        <f t="shared" si="0"/>
      </c>
      <c r="B10" s="34">
        <v>2</v>
      </c>
      <c r="C10" s="35" t="s">
        <v>2</v>
      </c>
      <c r="D10" s="36" t="s">
        <v>3</v>
      </c>
      <c r="E10" s="35" t="s">
        <v>101</v>
      </c>
      <c r="F10" s="37">
        <v>200</v>
      </c>
      <c r="G10" s="21"/>
      <c r="H10" s="21"/>
      <c r="I10" s="21"/>
      <c r="J10" s="21"/>
      <c r="K10" s="21"/>
      <c r="L10" s="16" t="e">
        <f aca="true" t="shared" si="2" ref="L10:L72">IF(F10&gt;0,L9+1,L9)</f>
        <v>#REF!</v>
      </c>
      <c r="M10" s="17">
        <f t="shared" si="1"/>
        <v>0</v>
      </c>
      <c r="N10" s="18" t="e">
        <f aca="true" t="shared" si="3" ref="N10:N72">IF(L10=L9,"",L10)</f>
        <v>#REF!</v>
      </c>
    </row>
    <row r="11" spans="1:14" s="18" customFormat="1" ht="60">
      <c r="A11" s="15">
        <f t="shared" si="0"/>
      </c>
      <c r="B11" s="34">
        <v>3</v>
      </c>
      <c r="C11" s="35" t="s">
        <v>4</v>
      </c>
      <c r="D11" s="38" t="s">
        <v>5</v>
      </c>
      <c r="E11" s="35" t="s">
        <v>101</v>
      </c>
      <c r="F11" s="37">
        <v>100</v>
      </c>
      <c r="G11" s="21"/>
      <c r="H11" s="21"/>
      <c r="I11" s="21"/>
      <c r="J11" s="21"/>
      <c r="K11" s="21"/>
      <c r="L11" s="16" t="e">
        <f t="shared" si="2"/>
        <v>#REF!</v>
      </c>
      <c r="M11" s="17">
        <f t="shared" si="1"/>
        <v>0</v>
      </c>
      <c r="N11" s="18" t="e">
        <f t="shared" si="3"/>
        <v>#REF!</v>
      </c>
    </row>
    <row r="12" spans="1:14" s="18" customFormat="1" ht="90">
      <c r="A12" s="15">
        <f t="shared" si="0"/>
      </c>
      <c r="B12" s="34">
        <v>4</v>
      </c>
      <c r="C12" s="35" t="s">
        <v>89</v>
      </c>
      <c r="D12" s="36" t="s">
        <v>90</v>
      </c>
      <c r="E12" s="35" t="s">
        <v>101</v>
      </c>
      <c r="F12" s="37">
        <v>100</v>
      </c>
      <c r="G12" s="21"/>
      <c r="H12" s="21"/>
      <c r="I12" s="21"/>
      <c r="J12" s="21"/>
      <c r="K12" s="21"/>
      <c r="L12" s="16" t="e">
        <f t="shared" si="2"/>
        <v>#REF!</v>
      </c>
      <c r="M12" s="17">
        <f t="shared" si="1"/>
        <v>0</v>
      </c>
      <c r="N12" s="18" t="e">
        <f t="shared" si="3"/>
        <v>#REF!</v>
      </c>
    </row>
    <row r="13" spans="1:14" s="18" customFormat="1" ht="150">
      <c r="A13" s="15">
        <f t="shared" si="0"/>
      </c>
      <c r="B13" s="34">
        <v>5</v>
      </c>
      <c r="C13" s="35" t="s">
        <v>91</v>
      </c>
      <c r="D13" s="36" t="s">
        <v>6</v>
      </c>
      <c r="E13" s="35" t="s">
        <v>101</v>
      </c>
      <c r="F13" s="37">
        <v>200</v>
      </c>
      <c r="G13" s="21"/>
      <c r="H13" s="21"/>
      <c r="I13" s="21"/>
      <c r="J13" s="21"/>
      <c r="K13" s="21"/>
      <c r="L13" s="16" t="e">
        <f t="shared" si="2"/>
        <v>#REF!</v>
      </c>
      <c r="M13" s="17">
        <f t="shared" si="1"/>
        <v>0</v>
      </c>
      <c r="N13" s="18" t="e">
        <f t="shared" si="3"/>
        <v>#REF!</v>
      </c>
    </row>
    <row r="14" spans="1:14" s="18" customFormat="1" ht="165">
      <c r="A14" s="15">
        <f t="shared" si="0"/>
      </c>
      <c r="B14" s="34">
        <v>6</v>
      </c>
      <c r="C14" s="35" t="s">
        <v>160</v>
      </c>
      <c r="D14" s="36" t="s">
        <v>161</v>
      </c>
      <c r="E14" s="35" t="s">
        <v>101</v>
      </c>
      <c r="F14" s="37">
        <v>40</v>
      </c>
      <c r="G14" s="21"/>
      <c r="H14" s="21"/>
      <c r="I14" s="21"/>
      <c r="J14" s="21"/>
      <c r="K14" s="21"/>
      <c r="L14" s="16" t="e">
        <f t="shared" si="2"/>
        <v>#REF!</v>
      </c>
      <c r="M14" s="17">
        <f t="shared" si="1"/>
        <v>0</v>
      </c>
      <c r="N14" s="18" t="e">
        <f t="shared" si="3"/>
        <v>#REF!</v>
      </c>
    </row>
    <row r="15" spans="1:14" s="18" customFormat="1" ht="180">
      <c r="A15" s="15">
        <f t="shared" si="0"/>
      </c>
      <c r="B15" s="34">
        <v>7</v>
      </c>
      <c r="C15" s="35" t="s">
        <v>70</v>
      </c>
      <c r="D15" s="36" t="s">
        <v>69</v>
      </c>
      <c r="E15" s="35" t="s">
        <v>101</v>
      </c>
      <c r="F15" s="37">
        <v>20</v>
      </c>
      <c r="G15" s="21"/>
      <c r="H15" s="21"/>
      <c r="I15" s="21"/>
      <c r="J15" s="21"/>
      <c r="K15" s="21"/>
      <c r="L15" s="16" t="e">
        <f t="shared" si="2"/>
        <v>#REF!</v>
      </c>
      <c r="M15" s="17">
        <f t="shared" si="1"/>
        <v>0</v>
      </c>
      <c r="N15" s="18" t="e">
        <f t="shared" si="3"/>
        <v>#REF!</v>
      </c>
    </row>
    <row r="16" spans="1:14" s="18" customFormat="1" ht="165">
      <c r="A16" s="15">
        <f t="shared" si="0"/>
      </c>
      <c r="B16" s="34">
        <v>8</v>
      </c>
      <c r="C16" s="35" t="s">
        <v>71</v>
      </c>
      <c r="D16" s="39" t="s">
        <v>7</v>
      </c>
      <c r="E16" s="35" t="s">
        <v>101</v>
      </c>
      <c r="F16" s="40">
        <v>70</v>
      </c>
      <c r="G16" s="21"/>
      <c r="H16" s="21"/>
      <c r="I16" s="21"/>
      <c r="J16" s="21"/>
      <c r="K16" s="21"/>
      <c r="L16" s="16" t="e">
        <f t="shared" si="2"/>
        <v>#REF!</v>
      </c>
      <c r="M16" s="17">
        <f t="shared" si="1"/>
        <v>0</v>
      </c>
      <c r="N16" s="18" t="e">
        <f t="shared" si="3"/>
        <v>#REF!</v>
      </c>
    </row>
    <row r="17" spans="1:14" s="18" customFormat="1" ht="180">
      <c r="A17" s="15">
        <f t="shared" si="0"/>
      </c>
      <c r="B17" s="34">
        <v>9</v>
      </c>
      <c r="C17" s="35" t="s">
        <v>87</v>
      </c>
      <c r="D17" s="39" t="s">
        <v>8</v>
      </c>
      <c r="E17" s="35" t="s">
        <v>138</v>
      </c>
      <c r="F17" s="37">
        <v>40</v>
      </c>
      <c r="G17" s="21"/>
      <c r="H17" s="21"/>
      <c r="I17" s="21"/>
      <c r="J17" s="21"/>
      <c r="K17" s="21"/>
      <c r="L17" s="16" t="e">
        <f t="shared" si="2"/>
        <v>#REF!</v>
      </c>
      <c r="M17" s="17">
        <f t="shared" si="1"/>
        <v>0</v>
      </c>
      <c r="N17" s="18" t="e">
        <f t="shared" si="3"/>
        <v>#REF!</v>
      </c>
    </row>
    <row r="18" spans="1:14" s="18" customFormat="1" ht="195">
      <c r="A18" s="15">
        <f t="shared" si="0"/>
      </c>
      <c r="B18" s="34">
        <v>10</v>
      </c>
      <c r="C18" s="35" t="s">
        <v>88</v>
      </c>
      <c r="D18" s="36" t="s">
        <v>86</v>
      </c>
      <c r="E18" s="35" t="s">
        <v>101</v>
      </c>
      <c r="F18" s="37">
        <v>40</v>
      </c>
      <c r="G18" s="21"/>
      <c r="H18" s="21"/>
      <c r="I18" s="21"/>
      <c r="J18" s="21"/>
      <c r="K18" s="21"/>
      <c r="L18" s="16" t="e">
        <f t="shared" si="2"/>
        <v>#REF!</v>
      </c>
      <c r="M18" s="17">
        <f t="shared" si="1"/>
        <v>0</v>
      </c>
      <c r="N18" s="18" t="e">
        <f t="shared" si="3"/>
        <v>#REF!</v>
      </c>
    </row>
    <row r="19" spans="1:14" s="18" customFormat="1" ht="240">
      <c r="A19" s="15">
        <f t="shared" si="0"/>
      </c>
      <c r="B19" s="34">
        <v>11</v>
      </c>
      <c r="C19" s="35" t="s">
        <v>76</v>
      </c>
      <c r="D19" s="36" t="s">
        <v>92</v>
      </c>
      <c r="E19" s="35"/>
      <c r="F19" s="40">
        <v>150</v>
      </c>
      <c r="G19" s="21"/>
      <c r="H19" s="21"/>
      <c r="I19" s="21"/>
      <c r="J19" s="21"/>
      <c r="K19" s="21"/>
      <c r="L19" s="16" t="e">
        <f t="shared" si="2"/>
        <v>#REF!</v>
      </c>
      <c r="M19" s="17">
        <f t="shared" si="1"/>
        <v>0</v>
      </c>
      <c r="N19" s="18" t="e">
        <f t="shared" si="3"/>
        <v>#REF!</v>
      </c>
    </row>
    <row r="20" spans="1:14" s="18" customFormat="1" ht="255">
      <c r="A20" s="15">
        <f t="shared" si="0"/>
      </c>
      <c r="B20" s="34">
        <v>12</v>
      </c>
      <c r="C20" s="35" t="s">
        <v>9</v>
      </c>
      <c r="D20" s="36" t="s">
        <v>93</v>
      </c>
      <c r="E20" s="35" t="s">
        <v>101</v>
      </c>
      <c r="F20" s="40">
        <v>40</v>
      </c>
      <c r="G20" s="21"/>
      <c r="H20" s="21"/>
      <c r="I20" s="21"/>
      <c r="J20" s="21"/>
      <c r="K20" s="21"/>
      <c r="L20" s="16" t="e">
        <f t="shared" si="2"/>
        <v>#REF!</v>
      </c>
      <c r="M20" s="17">
        <f t="shared" si="1"/>
        <v>0</v>
      </c>
      <c r="N20" s="18" t="e">
        <f t="shared" si="3"/>
        <v>#REF!</v>
      </c>
    </row>
    <row r="21" spans="1:14" s="18" customFormat="1" ht="135">
      <c r="A21" s="15">
        <f t="shared" si="0"/>
      </c>
      <c r="B21" s="34">
        <v>13</v>
      </c>
      <c r="C21" s="35" t="s">
        <v>10</v>
      </c>
      <c r="D21" s="36" t="s">
        <v>127</v>
      </c>
      <c r="E21" s="35" t="s">
        <v>101</v>
      </c>
      <c r="F21" s="40">
        <v>40</v>
      </c>
      <c r="G21" s="21"/>
      <c r="H21" s="21"/>
      <c r="I21" s="21"/>
      <c r="J21" s="21"/>
      <c r="K21" s="21"/>
      <c r="L21" s="16" t="e">
        <f t="shared" si="2"/>
        <v>#REF!</v>
      </c>
      <c r="M21" s="17">
        <f t="shared" si="1"/>
        <v>0</v>
      </c>
      <c r="N21" s="18" t="e">
        <f t="shared" si="3"/>
        <v>#REF!</v>
      </c>
    </row>
    <row r="22" spans="1:14" s="18" customFormat="1" ht="330">
      <c r="A22" s="15">
        <f t="shared" si="0"/>
      </c>
      <c r="B22" s="34">
        <v>14</v>
      </c>
      <c r="C22" s="35" t="s">
        <v>94</v>
      </c>
      <c r="D22" s="36" t="s">
        <v>95</v>
      </c>
      <c r="E22" s="35"/>
      <c r="F22" s="40">
        <v>5</v>
      </c>
      <c r="G22" s="21"/>
      <c r="H22" s="21"/>
      <c r="I22" s="21"/>
      <c r="J22" s="21"/>
      <c r="K22" s="21"/>
      <c r="L22" s="16" t="e">
        <f t="shared" si="2"/>
        <v>#REF!</v>
      </c>
      <c r="M22" s="17">
        <f t="shared" si="1"/>
        <v>0</v>
      </c>
      <c r="N22" s="18" t="e">
        <f t="shared" si="3"/>
        <v>#REF!</v>
      </c>
    </row>
    <row r="23" spans="1:14" s="18" customFormat="1" ht="345">
      <c r="A23" s="15">
        <f t="shared" si="0"/>
      </c>
      <c r="B23" s="34">
        <v>15</v>
      </c>
      <c r="C23" s="35" t="s">
        <v>96</v>
      </c>
      <c r="D23" s="36" t="s">
        <v>116</v>
      </c>
      <c r="E23" s="35" t="s">
        <v>101</v>
      </c>
      <c r="F23" s="40">
        <v>50</v>
      </c>
      <c r="G23" s="21"/>
      <c r="H23" s="21"/>
      <c r="I23" s="21"/>
      <c r="J23" s="21"/>
      <c r="K23" s="21"/>
      <c r="L23" s="16" t="e">
        <f t="shared" si="2"/>
        <v>#REF!</v>
      </c>
      <c r="M23" s="17">
        <f t="shared" si="1"/>
        <v>0</v>
      </c>
      <c r="N23" s="18" t="e">
        <f t="shared" si="3"/>
        <v>#REF!</v>
      </c>
    </row>
    <row r="24" spans="1:14" s="18" customFormat="1" ht="165">
      <c r="A24" s="15">
        <f t="shared" si="0"/>
      </c>
      <c r="B24" s="34">
        <v>16</v>
      </c>
      <c r="C24" s="35" t="s">
        <v>11</v>
      </c>
      <c r="D24" s="36" t="s">
        <v>12</v>
      </c>
      <c r="E24" s="35" t="s">
        <v>101</v>
      </c>
      <c r="F24" s="40">
        <v>100</v>
      </c>
      <c r="G24" s="21"/>
      <c r="H24" s="21"/>
      <c r="I24" s="21"/>
      <c r="J24" s="21"/>
      <c r="K24" s="21"/>
      <c r="L24" s="16" t="e">
        <f t="shared" si="2"/>
        <v>#REF!</v>
      </c>
      <c r="M24" s="17">
        <f t="shared" si="1"/>
        <v>0</v>
      </c>
      <c r="N24" s="18" t="e">
        <f t="shared" si="3"/>
        <v>#REF!</v>
      </c>
    </row>
    <row r="25" spans="1:14" s="18" customFormat="1" ht="210">
      <c r="A25" s="15">
        <f t="shared" si="0"/>
      </c>
      <c r="B25" s="34">
        <v>17</v>
      </c>
      <c r="C25" s="35" t="s">
        <v>97</v>
      </c>
      <c r="D25" s="36" t="s">
        <v>98</v>
      </c>
      <c r="E25" s="35" t="s">
        <v>101</v>
      </c>
      <c r="F25" s="40">
        <v>50</v>
      </c>
      <c r="G25" s="22"/>
      <c r="H25" s="22"/>
      <c r="I25" s="22"/>
      <c r="J25" s="22"/>
      <c r="K25" s="22"/>
      <c r="L25" s="16" t="e">
        <f t="shared" si="2"/>
        <v>#REF!</v>
      </c>
      <c r="M25" s="17">
        <f t="shared" si="1"/>
        <v>0</v>
      </c>
      <c r="N25" s="18" t="e">
        <f t="shared" si="3"/>
        <v>#REF!</v>
      </c>
    </row>
    <row r="26" spans="1:14" s="18" customFormat="1" ht="75">
      <c r="A26" s="15">
        <f t="shared" si="0"/>
      </c>
      <c r="B26" s="34">
        <v>18</v>
      </c>
      <c r="C26" s="35" t="s">
        <v>162</v>
      </c>
      <c r="D26" s="36" t="s">
        <v>163</v>
      </c>
      <c r="E26" s="35" t="s">
        <v>101</v>
      </c>
      <c r="F26" s="40">
        <v>100</v>
      </c>
      <c r="G26" s="21"/>
      <c r="H26" s="21"/>
      <c r="I26" s="21"/>
      <c r="J26" s="21"/>
      <c r="K26" s="21"/>
      <c r="L26" s="16" t="e">
        <f t="shared" si="2"/>
        <v>#REF!</v>
      </c>
      <c r="M26" s="17">
        <f t="shared" si="1"/>
        <v>0</v>
      </c>
      <c r="N26" s="18" t="e">
        <f t="shared" si="3"/>
        <v>#REF!</v>
      </c>
    </row>
    <row r="27" spans="1:14" s="15" customFormat="1" ht="135">
      <c r="A27" s="15">
        <f t="shared" si="0"/>
      </c>
      <c r="B27" s="34">
        <v>19</v>
      </c>
      <c r="C27" s="35" t="s">
        <v>13</v>
      </c>
      <c r="D27" s="41" t="s">
        <v>14</v>
      </c>
      <c r="E27" s="35" t="s">
        <v>101</v>
      </c>
      <c r="F27" s="37">
        <v>20</v>
      </c>
      <c r="G27" s="22"/>
      <c r="H27" s="22"/>
      <c r="I27" s="22"/>
      <c r="J27" s="22"/>
      <c r="K27" s="21"/>
      <c r="L27" s="16" t="e">
        <f t="shared" si="2"/>
        <v>#REF!</v>
      </c>
      <c r="M27" s="17">
        <f t="shared" si="1"/>
        <v>0</v>
      </c>
      <c r="N27" s="18" t="e">
        <f t="shared" si="3"/>
        <v>#REF!</v>
      </c>
    </row>
    <row r="28" spans="1:14" s="18" customFormat="1" ht="105">
      <c r="A28" s="15">
        <f t="shared" si="0"/>
      </c>
      <c r="B28" s="34">
        <v>20</v>
      </c>
      <c r="C28" s="35" t="s">
        <v>15</v>
      </c>
      <c r="D28" s="42" t="s">
        <v>16</v>
      </c>
      <c r="E28" s="35" t="s">
        <v>101</v>
      </c>
      <c r="F28" s="37">
        <v>10</v>
      </c>
      <c r="G28" s="21"/>
      <c r="H28" s="21"/>
      <c r="I28" s="21"/>
      <c r="J28" s="21"/>
      <c r="K28" s="21"/>
      <c r="L28" s="16" t="e">
        <f t="shared" si="2"/>
        <v>#REF!</v>
      </c>
      <c r="M28" s="17">
        <f t="shared" si="1"/>
        <v>0</v>
      </c>
      <c r="N28" s="18" t="e">
        <f t="shared" si="3"/>
        <v>#REF!</v>
      </c>
    </row>
    <row r="29" spans="1:14" s="18" customFormat="1" ht="105">
      <c r="A29" s="15">
        <f t="shared" si="0"/>
      </c>
      <c r="B29" s="34">
        <v>21</v>
      </c>
      <c r="C29" s="35" t="s">
        <v>75</v>
      </c>
      <c r="D29" s="36" t="s">
        <v>126</v>
      </c>
      <c r="E29" s="35" t="s">
        <v>101</v>
      </c>
      <c r="F29" s="40">
        <v>40</v>
      </c>
      <c r="G29" s="22"/>
      <c r="H29" s="22"/>
      <c r="I29" s="22"/>
      <c r="J29" s="22"/>
      <c r="K29" s="65"/>
      <c r="L29" s="16" t="e">
        <f t="shared" si="2"/>
        <v>#REF!</v>
      </c>
      <c r="M29" s="17">
        <f t="shared" si="1"/>
        <v>0</v>
      </c>
      <c r="N29" s="18" t="e">
        <f t="shared" si="3"/>
        <v>#REF!</v>
      </c>
    </row>
    <row r="30" spans="1:14" s="18" customFormat="1" ht="90">
      <c r="A30" s="15">
        <f t="shared" si="0"/>
      </c>
      <c r="B30" s="34">
        <v>22</v>
      </c>
      <c r="C30" s="35" t="s">
        <v>17</v>
      </c>
      <c r="D30" s="43" t="s">
        <v>164</v>
      </c>
      <c r="E30" s="35"/>
      <c r="F30" s="40">
        <v>50</v>
      </c>
      <c r="G30" s="22"/>
      <c r="H30" s="22"/>
      <c r="I30" s="22"/>
      <c r="J30" s="22"/>
      <c r="K30" s="22"/>
      <c r="L30" s="16" t="e">
        <f t="shared" si="2"/>
        <v>#REF!</v>
      </c>
      <c r="M30" s="17">
        <f t="shared" si="1"/>
        <v>0</v>
      </c>
      <c r="N30" s="18" t="e">
        <f t="shared" si="3"/>
        <v>#REF!</v>
      </c>
    </row>
    <row r="31" spans="1:14" s="18" customFormat="1" ht="315">
      <c r="A31" s="15">
        <f t="shared" si="0"/>
      </c>
      <c r="B31" s="34">
        <v>23</v>
      </c>
      <c r="C31" s="35" t="s">
        <v>18</v>
      </c>
      <c r="D31" s="44" t="s">
        <v>19</v>
      </c>
      <c r="E31" s="35"/>
      <c r="F31" s="40">
        <v>30</v>
      </c>
      <c r="G31" s="21"/>
      <c r="H31" s="21"/>
      <c r="I31" s="21"/>
      <c r="J31" s="21"/>
      <c r="K31" s="21"/>
      <c r="L31" s="16" t="e">
        <f t="shared" si="2"/>
        <v>#REF!</v>
      </c>
      <c r="M31" s="17">
        <f t="shared" si="1"/>
        <v>0</v>
      </c>
      <c r="N31" s="18" t="e">
        <f t="shared" si="3"/>
        <v>#REF!</v>
      </c>
    </row>
    <row r="32" spans="1:14" s="18" customFormat="1" ht="105">
      <c r="A32" s="15">
        <f t="shared" si="0"/>
      </c>
      <c r="B32" s="34">
        <v>24</v>
      </c>
      <c r="C32" s="35" t="s">
        <v>20</v>
      </c>
      <c r="D32" s="45" t="s">
        <v>165</v>
      </c>
      <c r="E32" s="35"/>
      <c r="F32" s="40">
        <v>30</v>
      </c>
      <c r="G32" s="21"/>
      <c r="H32" s="21"/>
      <c r="I32" s="21"/>
      <c r="J32" s="21"/>
      <c r="K32" s="21"/>
      <c r="L32" s="16" t="e">
        <f t="shared" si="2"/>
        <v>#REF!</v>
      </c>
      <c r="M32" s="17">
        <f t="shared" si="1"/>
        <v>0</v>
      </c>
      <c r="N32" s="18" t="e">
        <f t="shared" si="3"/>
        <v>#REF!</v>
      </c>
    </row>
    <row r="33" spans="1:14" s="18" customFormat="1" ht="60">
      <c r="A33" s="15">
        <f t="shared" si="0"/>
      </c>
      <c r="B33" s="34">
        <v>25</v>
      </c>
      <c r="C33" s="35" t="s">
        <v>21</v>
      </c>
      <c r="D33" s="36" t="s">
        <v>166</v>
      </c>
      <c r="E33" s="35"/>
      <c r="F33" s="40">
        <v>70</v>
      </c>
      <c r="G33" s="21"/>
      <c r="H33" s="21"/>
      <c r="I33" s="21"/>
      <c r="J33" s="21"/>
      <c r="K33" s="21"/>
      <c r="L33" s="16" t="e">
        <f t="shared" si="2"/>
        <v>#REF!</v>
      </c>
      <c r="M33" s="17">
        <f t="shared" si="1"/>
        <v>0</v>
      </c>
      <c r="N33" s="18" t="e">
        <f t="shared" si="3"/>
        <v>#REF!</v>
      </c>
    </row>
    <row r="34" spans="1:14" s="18" customFormat="1" ht="285">
      <c r="A34" s="15">
        <f t="shared" si="0"/>
      </c>
      <c r="B34" s="34">
        <v>26</v>
      </c>
      <c r="C34" s="35" t="s">
        <v>22</v>
      </c>
      <c r="D34" s="44" t="s">
        <v>23</v>
      </c>
      <c r="E34" s="35"/>
      <c r="F34" s="40">
        <v>50</v>
      </c>
      <c r="G34" s="21"/>
      <c r="H34" s="21"/>
      <c r="I34" s="21"/>
      <c r="J34" s="21"/>
      <c r="K34" s="21"/>
      <c r="L34" s="16" t="e">
        <f t="shared" si="2"/>
        <v>#REF!</v>
      </c>
      <c r="M34" s="17">
        <f t="shared" si="1"/>
        <v>0</v>
      </c>
      <c r="N34" s="18" t="e">
        <f t="shared" si="3"/>
        <v>#REF!</v>
      </c>
    </row>
    <row r="35" spans="1:14" s="18" customFormat="1" ht="150">
      <c r="A35" s="15">
        <f t="shared" si="0"/>
      </c>
      <c r="B35" s="34">
        <v>27</v>
      </c>
      <c r="C35" s="35" t="s">
        <v>24</v>
      </c>
      <c r="D35" s="41" t="s">
        <v>168</v>
      </c>
      <c r="E35" s="35"/>
      <c r="F35" s="40">
        <v>50</v>
      </c>
      <c r="G35" s="22"/>
      <c r="H35" s="22"/>
      <c r="I35" s="22"/>
      <c r="J35" s="22"/>
      <c r="K35" s="22"/>
      <c r="L35" s="16" t="e">
        <f t="shared" si="2"/>
        <v>#REF!</v>
      </c>
      <c r="M35" s="17">
        <f t="shared" si="1"/>
        <v>0</v>
      </c>
      <c r="N35" s="18" t="e">
        <f t="shared" si="3"/>
        <v>#REF!</v>
      </c>
    </row>
    <row r="36" spans="1:14" s="15" customFormat="1" ht="180">
      <c r="A36" s="15">
        <f t="shared" si="0"/>
      </c>
      <c r="B36" s="34">
        <v>28</v>
      </c>
      <c r="C36" s="35" t="s">
        <v>25</v>
      </c>
      <c r="D36" s="41" t="s">
        <v>169</v>
      </c>
      <c r="E36" s="35"/>
      <c r="F36" s="40">
        <v>50</v>
      </c>
      <c r="G36" s="22"/>
      <c r="H36" s="22"/>
      <c r="I36" s="22"/>
      <c r="J36" s="22"/>
      <c r="K36" s="21"/>
      <c r="L36" s="16" t="e">
        <f t="shared" si="2"/>
        <v>#REF!</v>
      </c>
      <c r="M36" s="17">
        <f t="shared" si="1"/>
        <v>0</v>
      </c>
      <c r="N36" s="18" t="e">
        <f t="shared" si="3"/>
        <v>#REF!</v>
      </c>
    </row>
    <row r="37" spans="1:14" s="18" customFormat="1" ht="165">
      <c r="A37" s="15">
        <f t="shared" si="0"/>
      </c>
      <c r="B37" s="34">
        <v>29</v>
      </c>
      <c r="C37" s="35" t="s">
        <v>167</v>
      </c>
      <c r="D37" s="44" t="s">
        <v>26</v>
      </c>
      <c r="E37" s="35"/>
      <c r="F37" s="40">
        <v>50</v>
      </c>
      <c r="G37" s="22"/>
      <c r="H37" s="22"/>
      <c r="I37" s="22"/>
      <c r="J37" s="22"/>
      <c r="K37" s="65"/>
      <c r="L37" s="16" t="e">
        <f t="shared" si="2"/>
        <v>#REF!</v>
      </c>
      <c r="M37" s="17">
        <f t="shared" si="1"/>
        <v>0</v>
      </c>
      <c r="N37" s="18" t="e">
        <f t="shared" si="3"/>
        <v>#REF!</v>
      </c>
    </row>
    <row r="38" spans="1:14" s="18" customFormat="1" ht="225">
      <c r="A38" s="15">
        <f t="shared" si="0"/>
      </c>
      <c r="B38" s="34">
        <v>30</v>
      </c>
      <c r="C38" s="35" t="s">
        <v>27</v>
      </c>
      <c r="D38" s="36" t="s">
        <v>117</v>
      </c>
      <c r="E38" s="35" t="s">
        <v>101</v>
      </c>
      <c r="F38" s="40">
        <v>100</v>
      </c>
      <c r="G38" s="21"/>
      <c r="H38" s="21"/>
      <c r="I38" s="21"/>
      <c r="J38" s="21"/>
      <c r="K38" s="21"/>
      <c r="L38" s="16" t="e">
        <f t="shared" si="2"/>
        <v>#REF!</v>
      </c>
      <c r="M38" s="17">
        <f t="shared" si="1"/>
        <v>0</v>
      </c>
      <c r="N38" s="18" t="e">
        <f t="shared" si="3"/>
        <v>#REF!</v>
      </c>
    </row>
    <row r="39" spans="1:14" s="18" customFormat="1" ht="240">
      <c r="A39" s="15">
        <f t="shared" si="0"/>
      </c>
      <c r="B39" s="34">
        <v>31</v>
      </c>
      <c r="C39" s="35" t="s">
        <v>28</v>
      </c>
      <c r="D39" s="36" t="s">
        <v>122</v>
      </c>
      <c r="E39" s="35" t="s">
        <v>101</v>
      </c>
      <c r="F39" s="40">
        <v>100</v>
      </c>
      <c r="G39" s="22"/>
      <c r="H39" s="22"/>
      <c r="I39" s="22"/>
      <c r="J39" s="22"/>
      <c r="K39" s="22"/>
      <c r="L39" s="16" t="e">
        <f t="shared" si="2"/>
        <v>#REF!</v>
      </c>
      <c r="M39" s="17">
        <f t="shared" si="1"/>
        <v>0</v>
      </c>
      <c r="N39" s="18" t="e">
        <f t="shared" si="3"/>
        <v>#REF!</v>
      </c>
    </row>
    <row r="40" spans="1:14" s="18" customFormat="1" ht="195">
      <c r="A40" s="15">
        <f t="shared" si="0"/>
      </c>
      <c r="B40" s="34">
        <v>32</v>
      </c>
      <c r="C40" s="35" t="s">
        <v>29</v>
      </c>
      <c r="D40" s="36" t="s">
        <v>123</v>
      </c>
      <c r="E40" s="35" t="s">
        <v>101</v>
      </c>
      <c r="F40" s="40">
        <v>70</v>
      </c>
      <c r="G40" s="21"/>
      <c r="H40" s="21"/>
      <c r="I40" s="21"/>
      <c r="J40" s="21"/>
      <c r="K40" s="21"/>
      <c r="L40" s="16" t="e">
        <f t="shared" si="2"/>
        <v>#REF!</v>
      </c>
      <c r="M40" s="17">
        <f t="shared" si="1"/>
        <v>0</v>
      </c>
      <c r="N40" s="18" t="e">
        <f t="shared" si="3"/>
        <v>#REF!</v>
      </c>
    </row>
    <row r="41" spans="1:14" s="18" customFormat="1" ht="120">
      <c r="A41" s="15">
        <f t="shared" si="0"/>
      </c>
      <c r="B41" s="34">
        <v>33</v>
      </c>
      <c r="C41" s="35" t="s">
        <v>72</v>
      </c>
      <c r="D41" s="36" t="s">
        <v>124</v>
      </c>
      <c r="E41" s="35" t="s">
        <v>101</v>
      </c>
      <c r="F41" s="40">
        <v>50</v>
      </c>
      <c r="G41" s="21"/>
      <c r="H41" s="21"/>
      <c r="I41" s="21"/>
      <c r="J41" s="21"/>
      <c r="K41" s="21"/>
      <c r="L41" s="16" t="e">
        <f t="shared" si="2"/>
        <v>#REF!</v>
      </c>
      <c r="M41" s="17">
        <f t="shared" si="1"/>
        <v>0</v>
      </c>
      <c r="N41" s="18" t="e">
        <f t="shared" si="3"/>
        <v>#REF!</v>
      </c>
    </row>
    <row r="42" spans="1:14" s="18" customFormat="1" ht="180">
      <c r="A42" s="15">
        <f t="shared" si="0"/>
      </c>
      <c r="B42" s="34">
        <v>34</v>
      </c>
      <c r="C42" s="35" t="s">
        <v>30</v>
      </c>
      <c r="D42" s="46" t="s">
        <v>31</v>
      </c>
      <c r="E42" s="35" t="s">
        <v>101</v>
      </c>
      <c r="F42" s="40">
        <v>50</v>
      </c>
      <c r="G42" s="22"/>
      <c r="H42" s="22"/>
      <c r="I42" s="22"/>
      <c r="J42" s="22"/>
      <c r="K42" s="65"/>
      <c r="L42" s="16" t="e">
        <f t="shared" si="2"/>
        <v>#REF!</v>
      </c>
      <c r="M42" s="17">
        <f t="shared" si="1"/>
        <v>0</v>
      </c>
      <c r="N42" s="18" t="e">
        <f t="shared" si="3"/>
        <v>#REF!</v>
      </c>
    </row>
    <row r="43" spans="1:14" s="18" customFormat="1" ht="210">
      <c r="A43" s="15">
        <f t="shared" si="0"/>
      </c>
      <c r="B43" s="34">
        <v>35</v>
      </c>
      <c r="C43" s="35" t="s">
        <v>73</v>
      </c>
      <c r="D43" s="46" t="s">
        <v>32</v>
      </c>
      <c r="E43" s="35" t="s">
        <v>101</v>
      </c>
      <c r="F43" s="40">
        <v>30</v>
      </c>
      <c r="G43" s="21"/>
      <c r="H43" s="21"/>
      <c r="I43" s="21"/>
      <c r="J43" s="21"/>
      <c r="K43" s="21"/>
      <c r="L43" s="16" t="e">
        <f t="shared" si="2"/>
        <v>#REF!</v>
      </c>
      <c r="M43" s="17">
        <f t="shared" si="1"/>
        <v>0</v>
      </c>
      <c r="N43" s="18" t="e">
        <f t="shared" si="3"/>
        <v>#REF!</v>
      </c>
    </row>
    <row r="44" spans="1:14" s="18" customFormat="1" ht="135">
      <c r="A44" s="15">
        <f t="shared" si="0"/>
      </c>
      <c r="B44" s="34">
        <v>36</v>
      </c>
      <c r="C44" s="35" t="s">
        <v>74</v>
      </c>
      <c r="D44" s="47" t="s">
        <v>33</v>
      </c>
      <c r="E44" s="35" t="s">
        <v>138</v>
      </c>
      <c r="F44" s="40">
        <v>20</v>
      </c>
      <c r="G44" s="21"/>
      <c r="H44" s="21"/>
      <c r="I44" s="21"/>
      <c r="J44" s="21"/>
      <c r="K44" s="21"/>
      <c r="L44" s="16" t="e">
        <f t="shared" si="2"/>
        <v>#REF!</v>
      </c>
      <c r="M44" s="17">
        <f t="shared" si="1"/>
        <v>0</v>
      </c>
      <c r="N44" s="18" t="e">
        <f t="shared" si="3"/>
        <v>#REF!</v>
      </c>
    </row>
    <row r="45" spans="1:14" s="18" customFormat="1" ht="150">
      <c r="A45" s="15">
        <f t="shared" si="0"/>
      </c>
      <c r="B45" s="34">
        <v>37</v>
      </c>
      <c r="C45" s="35" t="s">
        <v>34</v>
      </c>
      <c r="D45" s="36" t="s">
        <v>35</v>
      </c>
      <c r="E45" s="35" t="s">
        <v>101</v>
      </c>
      <c r="F45" s="40">
        <v>20</v>
      </c>
      <c r="G45" s="21"/>
      <c r="H45" s="21"/>
      <c r="I45" s="21"/>
      <c r="J45" s="21"/>
      <c r="K45" s="21"/>
      <c r="L45" s="16" t="e">
        <f t="shared" si="2"/>
        <v>#REF!</v>
      </c>
      <c r="M45" s="17">
        <f t="shared" si="1"/>
        <v>0</v>
      </c>
      <c r="N45" s="18" t="e">
        <f t="shared" si="3"/>
        <v>#REF!</v>
      </c>
    </row>
    <row r="46" spans="1:14" s="18" customFormat="1" ht="45">
      <c r="A46" s="15">
        <f t="shared" si="0"/>
      </c>
      <c r="B46" s="34">
        <v>38</v>
      </c>
      <c r="C46" s="35" t="s">
        <v>36</v>
      </c>
      <c r="D46" s="36" t="s">
        <v>37</v>
      </c>
      <c r="E46" s="35" t="s">
        <v>101</v>
      </c>
      <c r="F46" s="40">
        <v>10</v>
      </c>
      <c r="G46" s="21"/>
      <c r="H46" s="21"/>
      <c r="I46" s="21"/>
      <c r="J46" s="21"/>
      <c r="K46" s="21"/>
      <c r="L46" s="16" t="e">
        <f t="shared" si="2"/>
        <v>#REF!</v>
      </c>
      <c r="M46" s="17">
        <f t="shared" si="1"/>
        <v>0</v>
      </c>
      <c r="N46" s="18" t="e">
        <f t="shared" si="3"/>
        <v>#REF!</v>
      </c>
    </row>
    <row r="47" spans="1:14" s="18" customFormat="1" ht="180">
      <c r="A47" s="15">
        <f t="shared" si="0"/>
      </c>
      <c r="B47" s="34">
        <v>39</v>
      </c>
      <c r="C47" s="35" t="s">
        <v>38</v>
      </c>
      <c r="D47" s="36" t="s">
        <v>125</v>
      </c>
      <c r="E47" s="35" t="s">
        <v>138</v>
      </c>
      <c r="F47" s="40">
        <v>80</v>
      </c>
      <c r="G47" s="21"/>
      <c r="H47" s="21"/>
      <c r="I47" s="21"/>
      <c r="J47" s="21"/>
      <c r="K47" s="21"/>
      <c r="L47" s="16" t="e">
        <f t="shared" si="2"/>
        <v>#REF!</v>
      </c>
      <c r="M47" s="17">
        <f t="shared" si="1"/>
        <v>0</v>
      </c>
      <c r="N47" s="18" t="e">
        <f t="shared" si="3"/>
        <v>#REF!</v>
      </c>
    </row>
    <row r="48" spans="1:14" s="18" customFormat="1" ht="195">
      <c r="A48" s="15">
        <f t="shared" si="0"/>
      </c>
      <c r="B48" s="34">
        <v>40</v>
      </c>
      <c r="C48" s="35" t="s">
        <v>39</v>
      </c>
      <c r="D48" s="48" t="s">
        <v>118</v>
      </c>
      <c r="E48" s="35" t="s">
        <v>101</v>
      </c>
      <c r="F48" s="40">
        <v>5</v>
      </c>
      <c r="G48" s="21"/>
      <c r="H48" s="21"/>
      <c r="I48" s="21"/>
      <c r="J48" s="21"/>
      <c r="K48" s="21"/>
      <c r="L48" s="16" t="e">
        <f t="shared" si="2"/>
        <v>#REF!</v>
      </c>
      <c r="M48" s="17">
        <f t="shared" si="1"/>
        <v>0</v>
      </c>
      <c r="N48" s="18" t="e">
        <f t="shared" si="3"/>
        <v>#REF!</v>
      </c>
    </row>
    <row r="49" spans="1:14" s="18" customFormat="1" ht="135">
      <c r="A49" s="15">
        <f t="shared" si="0"/>
      </c>
      <c r="B49" s="34">
        <v>41</v>
      </c>
      <c r="C49" s="35" t="s">
        <v>40</v>
      </c>
      <c r="D49" s="48" t="s">
        <v>119</v>
      </c>
      <c r="E49" s="35" t="s">
        <v>101</v>
      </c>
      <c r="F49" s="40">
        <v>10</v>
      </c>
      <c r="G49" s="21"/>
      <c r="H49" s="21"/>
      <c r="I49" s="21"/>
      <c r="J49" s="21"/>
      <c r="K49" s="21"/>
      <c r="L49" s="16" t="e">
        <f t="shared" si="2"/>
        <v>#REF!</v>
      </c>
      <c r="M49" s="17">
        <f t="shared" si="1"/>
        <v>0</v>
      </c>
      <c r="N49" s="18" t="e">
        <f t="shared" si="3"/>
        <v>#REF!</v>
      </c>
    </row>
    <row r="50" spans="1:14" s="18" customFormat="1" ht="135">
      <c r="A50" s="15">
        <f t="shared" si="0"/>
      </c>
      <c r="B50" s="34">
        <v>42</v>
      </c>
      <c r="C50" s="35" t="s">
        <v>41</v>
      </c>
      <c r="D50" s="48" t="s">
        <v>119</v>
      </c>
      <c r="E50" s="35" t="s">
        <v>101</v>
      </c>
      <c r="F50" s="40">
        <v>5</v>
      </c>
      <c r="G50" s="21"/>
      <c r="H50" s="21"/>
      <c r="I50" s="21"/>
      <c r="J50" s="21"/>
      <c r="K50" s="21"/>
      <c r="L50" s="16" t="e">
        <f t="shared" si="2"/>
        <v>#REF!</v>
      </c>
      <c r="M50" s="17">
        <f t="shared" si="1"/>
        <v>0</v>
      </c>
      <c r="N50" s="18" t="e">
        <f t="shared" si="3"/>
        <v>#REF!</v>
      </c>
    </row>
    <row r="51" spans="1:14" s="18" customFormat="1" ht="135">
      <c r="A51" s="15">
        <f t="shared" si="0"/>
      </c>
      <c r="B51" s="34">
        <v>43</v>
      </c>
      <c r="C51" s="35" t="s">
        <v>42</v>
      </c>
      <c r="D51" s="49" t="s">
        <v>43</v>
      </c>
      <c r="E51" s="35" t="s">
        <v>101</v>
      </c>
      <c r="F51" s="40">
        <v>20</v>
      </c>
      <c r="G51" s="21"/>
      <c r="H51" s="21"/>
      <c r="I51" s="21"/>
      <c r="J51" s="21"/>
      <c r="K51" s="21"/>
      <c r="L51" s="16" t="e">
        <f t="shared" si="2"/>
        <v>#REF!</v>
      </c>
      <c r="M51" s="17">
        <f t="shared" si="1"/>
        <v>0</v>
      </c>
      <c r="N51" s="18" t="e">
        <f t="shared" si="3"/>
        <v>#REF!</v>
      </c>
    </row>
    <row r="52" spans="1:14" s="18" customFormat="1" ht="90">
      <c r="A52" s="15">
        <f t="shared" si="0"/>
      </c>
      <c r="B52" s="34">
        <v>44</v>
      </c>
      <c r="C52" s="35" t="s">
        <v>44</v>
      </c>
      <c r="D52" s="50" t="s">
        <v>45</v>
      </c>
      <c r="E52" s="35" t="s">
        <v>101</v>
      </c>
      <c r="F52" s="40">
        <v>5</v>
      </c>
      <c r="G52" s="21"/>
      <c r="H52" s="21"/>
      <c r="I52" s="21"/>
      <c r="J52" s="21"/>
      <c r="K52" s="21"/>
      <c r="L52" s="16" t="e">
        <f t="shared" si="2"/>
        <v>#REF!</v>
      </c>
      <c r="M52" s="17">
        <f t="shared" si="1"/>
        <v>0</v>
      </c>
      <c r="N52" s="18" t="e">
        <f t="shared" si="3"/>
        <v>#REF!</v>
      </c>
    </row>
    <row r="53" spans="1:14" s="18" customFormat="1" ht="60">
      <c r="A53" s="15">
        <f t="shared" si="0"/>
      </c>
      <c r="B53" s="34">
        <v>45</v>
      </c>
      <c r="C53" s="35" t="s">
        <v>46</v>
      </c>
      <c r="D53" s="41" t="s">
        <v>120</v>
      </c>
      <c r="E53" s="35" t="s">
        <v>101</v>
      </c>
      <c r="F53" s="40">
        <v>5</v>
      </c>
      <c r="G53" s="21"/>
      <c r="H53" s="21"/>
      <c r="I53" s="21"/>
      <c r="J53" s="21"/>
      <c r="K53" s="21"/>
      <c r="L53" s="16" t="e">
        <f t="shared" si="2"/>
        <v>#REF!</v>
      </c>
      <c r="M53" s="17">
        <f t="shared" si="1"/>
        <v>0</v>
      </c>
      <c r="N53" s="18" t="e">
        <f t="shared" si="3"/>
        <v>#REF!</v>
      </c>
    </row>
    <row r="54" spans="1:14" s="18" customFormat="1" ht="135">
      <c r="A54" s="15">
        <f t="shared" si="0"/>
      </c>
      <c r="B54" s="34">
        <v>46</v>
      </c>
      <c r="C54" s="35" t="s">
        <v>47</v>
      </c>
      <c r="D54" s="49" t="s">
        <v>48</v>
      </c>
      <c r="E54" s="35" t="s">
        <v>101</v>
      </c>
      <c r="F54" s="40">
        <v>10</v>
      </c>
      <c r="G54" s="21"/>
      <c r="H54" s="21"/>
      <c r="I54" s="21"/>
      <c r="J54" s="21"/>
      <c r="K54" s="21"/>
      <c r="L54" s="16" t="e">
        <f t="shared" si="2"/>
        <v>#REF!</v>
      </c>
      <c r="M54" s="17">
        <f t="shared" si="1"/>
        <v>0</v>
      </c>
      <c r="N54" s="18" t="e">
        <f t="shared" si="3"/>
        <v>#REF!</v>
      </c>
    </row>
    <row r="55" spans="1:14" s="18" customFormat="1" ht="180">
      <c r="A55" s="15">
        <f t="shared" si="0"/>
      </c>
      <c r="B55" s="34">
        <v>47</v>
      </c>
      <c r="C55" s="35" t="s">
        <v>49</v>
      </c>
      <c r="D55" s="51" t="s">
        <v>50</v>
      </c>
      <c r="E55" s="52" t="s">
        <v>101</v>
      </c>
      <c r="F55" s="53">
        <v>5</v>
      </c>
      <c r="G55" s="21"/>
      <c r="H55" s="21"/>
      <c r="I55" s="21"/>
      <c r="J55" s="21"/>
      <c r="K55" s="21"/>
      <c r="L55" s="16" t="e">
        <f t="shared" si="2"/>
        <v>#REF!</v>
      </c>
      <c r="M55" s="17">
        <f t="shared" si="1"/>
        <v>0</v>
      </c>
      <c r="N55" s="18" t="e">
        <f t="shared" si="3"/>
        <v>#REF!</v>
      </c>
    </row>
    <row r="56" spans="1:14" s="15" customFormat="1" ht="15">
      <c r="A56" s="15">
        <f t="shared" si="0"/>
      </c>
      <c r="B56" s="34">
        <v>48</v>
      </c>
      <c r="C56" s="36" t="s">
        <v>141</v>
      </c>
      <c r="D56" s="36" t="s">
        <v>153</v>
      </c>
      <c r="E56" s="36" t="s">
        <v>152</v>
      </c>
      <c r="F56" s="54">
        <v>400</v>
      </c>
      <c r="G56" s="22"/>
      <c r="H56" s="22"/>
      <c r="I56" s="22"/>
      <c r="J56" s="22"/>
      <c r="K56" s="21"/>
      <c r="L56" s="16" t="e">
        <f t="shared" si="2"/>
        <v>#REF!</v>
      </c>
      <c r="M56" s="17">
        <f t="shared" si="1"/>
        <v>0</v>
      </c>
      <c r="N56" s="18" t="e">
        <f t="shared" si="3"/>
        <v>#REF!</v>
      </c>
    </row>
    <row r="57" spans="1:14" s="18" customFormat="1" ht="45">
      <c r="A57" s="15">
        <f t="shared" si="0"/>
      </c>
      <c r="B57" s="34">
        <v>49</v>
      </c>
      <c r="C57" s="36" t="s">
        <v>142</v>
      </c>
      <c r="D57" s="36" t="s">
        <v>154</v>
      </c>
      <c r="E57" s="55" t="s">
        <v>101</v>
      </c>
      <c r="F57" s="54">
        <v>200</v>
      </c>
      <c r="G57" s="21"/>
      <c r="H57" s="21"/>
      <c r="I57" s="21"/>
      <c r="J57" s="21"/>
      <c r="K57" s="21"/>
      <c r="L57" s="16" t="e">
        <f t="shared" si="2"/>
        <v>#REF!</v>
      </c>
      <c r="M57" s="17">
        <f t="shared" si="1"/>
        <v>0</v>
      </c>
      <c r="N57" s="18" t="e">
        <f t="shared" si="3"/>
        <v>#REF!</v>
      </c>
    </row>
    <row r="58" spans="1:14" s="18" customFormat="1" ht="45">
      <c r="A58" s="15">
        <f t="shared" si="0"/>
      </c>
      <c r="B58" s="34">
        <v>50</v>
      </c>
      <c r="C58" s="36" t="s">
        <v>143</v>
      </c>
      <c r="D58" s="36" t="s">
        <v>155</v>
      </c>
      <c r="E58" s="55" t="s">
        <v>156</v>
      </c>
      <c r="F58" s="54">
        <v>30</v>
      </c>
      <c r="G58" s="21"/>
      <c r="H58" s="21"/>
      <c r="I58" s="21"/>
      <c r="J58" s="21"/>
      <c r="K58" s="21"/>
      <c r="L58" s="16" t="e">
        <f t="shared" si="2"/>
        <v>#REF!</v>
      </c>
      <c r="M58" s="17">
        <f t="shared" si="1"/>
        <v>0</v>
      </c>
      <c r="N58" s="18" t="e">
        <f t="shared" si="3"/>
        <v>#REF!</v>
      </c>
    </row>
    <row r="59" spans="1:14" s="18" customFormat="1" ht="60">
      <c r="A59" s="15">
        <f t="shared" si="0"/>
      </c>
      <c r="B59" s="34">
        <v>51</v>
      </c>
      <c r="C59" s="36" t="s">
        <v>157</v>
      </c>
      <c r="D59" s="36" t="s">
        <v>157</v>
      </c>
      <c r="E59" s="55" t="s">
        <v>156</v>
      </c>
      <c r="F59" s="54">
        <v>30</v>
      </c>
      <c r="G59" s="22"/>
      <c r="H59" s="22"/>
      <c r="I59" s="22"/>
      <c r="J59" s="22"/>
      <c r="K59" s="65"/>
      <c r="L59" s="16" t="e">
        <f t="shared" si="2"/>
        <v>#REF!</v>
      </c>
      <c r="M59" s="17">
        <f t="shared" si="1"/>
        <v>0</v>
      </c>
      <c r="N59" s="18" t="e">
        <f t="shared" si="3"/>
        <v>#REF!</v>
      </c>
    </row>
    <row r="60" spans="1:14" s="18" customFormat="1" ht="60">
      <c r="A60" s="15">
        <f t="shared" si="0"/>
      </c>
      <c r="B60" s="34">
        <v>52</v>
      </c>
      <c r="C60" s="36" t="s">
        <v>158</v>
      </c>
      <c r="D60" s="36" t="s">
        <v>158</v>
      </c>
      <c r="E60" s="55" t="s">
        <v>159</v>
      </c>
      <c r="F60" s="54">
        <v>400</v>
      </c>
      <c r="G60" s="21"/>
      <c r="H60" s="21"/>
      <c r="I60" s="21"/>
      <c r="J60" s="21"/>
      <c r="K60" s="21"/>
      <c r="L60" s="16" t="e">
        <f t="shared" si="2"/>
        <v>#REF!</v>
      </c>
      <c r="M60" s="17">
        <f t="shared" si="1"/>
        <v>0</v>
      </c>
      <c r="N60" s="18" t="e">
        <f t="shared" si="3"/>
        <v>#REF!</v>
      </c>
    </row>
    <row r="61" spans="1:14" s="18" customFormat="1" ht="75">
      <c r="A61" s="15">
        <f t="shared" si="0"/>
      </c>
      <c r="B61" s="34">
        <v>53</v>
      </c>
      <c r="C61" s="36" t="s">
        <v>144</v>
      </c>
      <c r="D61" s="36" t="s">
        <v>112</v>
      </c>
      <c r="E61" s="55" t="s">
        <v>101</v>
      </c>
      <c r="F61" s="56">
        <v>50</v>
      </c>
      <c r="G61" s="22"/>
      <c r="H61" s="22"/>
      <c r="I61" s="22"/>
      <c r="J61" s="22"/>
      <c r="K61" s="22"/>
      <c r="L61" s="16" t="e">
        <f t="shared" si="2"/>
        <v>#REF!</v>
      </c>
      <c r="M61" s="17">
        <f t="shared" si="1"/>
        <v>0</v>
      </c>
      <c r="N61" s="18" t="e">
        <f t="shared" si="3"/>
        <v>#REF!</v>
      </c>
    </row>
    <row r="62" spans="1:14" s="18" customFormat="1" ht="60">
      <c r="A62" s="15">
        <f t="shared" si="0"/>
      </c>
      <c r="B62" s="34">
        <v>54</v>
      </c>
      <c r="C62" s="36" t="s">
        <v>145</v>
      </c>
      <c r="D62" s="36" t="s">
        <v>113</v>
      </c>
      <c r="E62" s="55" t="s">
        <v>101</v>
      </c>
      <c r="F62" s="56">
        <v>50</v>
      </c>
      <c r="G62" s="21"/>
      <c r="H62" s="21"/>
      <c r="I62" s="21"/>
      <c r="J62" s="21"/>
      <c r="K62" s="21"/>
      <c r="L62" s="16" t="e">
        <f t="shared" si="2"/>
        <v>#REF!</v>
      </c>
      <c r="M62" s="17">
        <f t="shared" si="1"/>
        <v>0</v>
      </c>
      <c r="N62" s="18" t="e">
        <f t="shared" si="3"/>
        <v>#REF!</v>
      </c>
    </row>
    <row r="63" spans="1:14" s="18" customFormat="1" ht="60">
      <c r="A63" s="15">
        <f t="shared" si="0"/>
      </c>
      <c r="B63" s="34">
        <v>55</v>
      </c>
      <c r="C63" s="36" t="s">
        <v>146</v>
      </c>
      <c r="D63" s="36" t="s">
        <v>114</v>
      </c>
      <c r="E63" s="55" t="s">
        <v>101</v>
      </c>
      <c r="F63" s="56">
        <v>50</v>
      </c>
      <c r="G63" s="22"/>
      <c r="H63" s="22"/>
      <c r="I63" s="22"/>
      <c r="J63" s="22"/>
      <c r="K63" s="65"/>
      <c r="L63" s="16" t="e">
        <f t="shared" si="2"/>
        <v>#REF!</v>
      </c>
      <c r="M63" s="17">
        <f t="shared" si="1"/>
        <v>0</v>
      </c>
      <c r="N63" s="18" t="e">
        <f t="shared" si="3"/>
        <v>#REF!</v>
      </c>
    </row>
    <row r="64" spans="1:14" s="18" customFormat="1" ht="75">
      <c r="A64" s="15">
        <f t="shared" si="0"/>
      </c>
      <c r="B64" s="34">
        <v>56</v>
      </c>
      <c r="C64" s="36" t="s">
        <v>147</v>
      </c>
      <c r="D64" s="36" t="s">
        <v>115</v>
      </c>
      <c r="E64" s="55" t="s">
        <v>101</v>
      </c>
      <c r="F64" s="56">
        <v>50</v>
      </c>
      <c r="G64" s="21"/>
      <c r="H64" s="21"/>
      <c r="I64" s="21"/>
      <c r="J64" s="21"/>
      <c r="K64" s="21"/>
      <c r="L64" s="16" t="e">
        <f t="shared" si="2"/>
        <v>#REF!</v>
      </c>
      <c r="M64" s="17">
        <f t="shared" si="1"/>
        <v>0</v>
      </c>
      <c r="N64" s="18" t="e">
        <f t="shared" si="3"/>
        <v>#REF!</v>
      </c>
    </row>
    <row r="65" spans="1:14" s="18" customFormat="1" ht="45">
      <c r="A65" s="15">
        <f t="shared" si="0"/>
      </c>
      <c r="B65" s="34">
        <v>57</v>
      </c>
      <c r="C65" s="36" t="s">
        <v>51</v>
      </c>
      <c r="D65" s="36" t="s">
        <v>51</v>
      </c>
      <c r="E65" s="55"/>
      <c r="F65" s="56">
        <v>50</v>
      </c>
      <c r="G65" s="21"/>
      <c r="H65" s="21"/>
      <c r="I65" s="21"/>
      <c r="J65" s="21"/>
      <c r="K65" s="21"/>
      <c r="L65" s="16" t="e">
        <f t="shared" si="2"/>
        <v>#REF!</v>
      </c>
      <c r="M65" s="17">
        <f t="shared" si="1"/>
        <v>0</v>
      </c>
      <c r="N65" s="18" t="e">
        <f t="shared" si="3"/>
        <v>#REF!</v>
      </c>
    </row>
    <row r="66" spans="1:14" s="18" customFormat="1" ht="45">
      <c r="A66" s="15">
        <f t="shared" si="0"/>
      </c>
      <c r="B66" s="34">
        <v>58</v>
      </c>
      <c r="C66" s="35" t="s">
        <v>121</v>
      </c>
      <c r="D66" s="57" t="s">
        <v>59</v>
      </c>
      <c r="E66" s="58" t="s">
        <v>101</v>
      </c>
      <c r="F66" s="59">
        <v>20</v>
      </c>
      <c r="G66" s="21"/>
      <c r="H66" s="21"/>
      <c r="I66" s="21"/>
      <c r="J66" s="21"/>
      <c r="K66" s="21"/>
      <c r="L66" s="16" t="e">
        <f t="shared" si="2"/>
        <v>#REF!</v>
      </c>
      <c r="M66" s="17">
        <f t="shared" si="1"/>
        <v>0</v>
      </c>
      <c r="N66" s="18" t="e">
        <f t="shared" si="3"/>
        <v>#REF!</v>
      </c>
    </row>
    <row r="67" spans="1:14" s="18" customFormat="1" ht="135">
      <c r="A67" s="15">
        <f t="shared" si="0"/>
      </c>
      <c r="B67" s="34">
        <v>59</v>
      </c>
      <c r="C67" s="35" t="s">
        <v>121</v>
      </c>
      <c r="D67" s="57" t="s">
        <v>60</v>
      </c>
      <c r="E67" s="58" t="s">
        <v>101</v>
      </c>
      <c r="F67" s="59">
        <v>40</v>
      </c>
      <c r="G67" s="22"/>
      <c r="H67" s="22"/>
      <c r="I67" s="22"/>
      <c r="J67" s="22"/>
      <c r="K67" s="65"/>
      <c r="L67" s="16" t="e">
        <f t="shared" si="2"/>
        <v>#REF!</v>
      </c>
      <c r="M67" s="17">
        <f t="shared" si="1"/>
        <v>0</v>
      </c>
      <c r="N67" s="18" t="e">
        <f t="shared" si="3"/>
        <v>#REF!</v>
      </c>
    </row>
    <row r="68" spans="1:14" s="18" customFormat="1" ht="105">
      <c r="A68" s="15">
        <f t="shared" si="0"/>
      </c>
      <c r="B68" s="34">
        <v>60</v>
      </c>
      <c r="C68" s="35" t="s">
        <v>61</v>
      </c>
      <c r="D68" s="57" t="s">
        <v>62</v>
      </c>
      <c r="E68" s="58" t="s">
        <v>101</v>
      </c>
      <c r="F68" s="59">
        <v>20</v>
      </c>
      <c r="G68" s="21"/>
      <c r="H68" s="21"/>
      <c r="I68" s="21"/>
      <c r="J68" s="21"/>
      <c r="K68" s="21"/>
      <c r="L68" s="16" t="e">
        <f t="shared" si="2"/>
        <v>#REF!</v>
      </c>
      <c r="M68" s="17">
        <f t="shared" si="1"/>
        <v>0</v>
      </c>
      <c r="N68" s="18" t="e">
        <f t="shared" si="3"/>
        <v>#REF!</v>
      </c>
    </row>
    <row r="69" spans="1:14" s="15" customFormat="1" ht="120">
      <c r="A69" s="15">
        <f t="shared" si="0"/>
      </c>
      <c r="B69" s="34">
        <v>61</v>
      </c>
      <c r="C69" s="35" t="s">
        <v>63</v>
      </c>
      <c r="D69" s="57" t="s">
        <v>64</v>
      </c>
      <c r="E69" s="58" t="s">
        <v>101</v>
      </c>
      <c r="F69" s="59">
        <v>5</v>
      </c>
      <c r="G69" s="21"/>
      <c r="H69" s="21"/>
      <c r="I69" s="21"/>
      <c r="J69" s="21"/>
      <c r="K69" s="22"/>
      <c r="L69" s="16" t="e">
        <f t="shared" si="2"/>
        <v>#REF!</v>
      </c>
      <c r="M69" s="17">
        <f t="shared" si="1"/>
        <v>0</v>
      </c>
      <c r="N69" s="18" t="e">
        <f t="shared" si="3"/>
        <v>#REF!</v>
      </c>
    </row>
    <row r="70" spans="1:14" s="18" customFormat="1" ht="45">
      <c r="A70" s="15">
        <f t="shared" si="0"/>
      </c>
      <c r="B70" s="34">
        <v>62</v>
      </c>
      <c r="C70" s="35" t="s">
        <v>65</v>
      </c>
      <c r="D70" s="57" t="s">
        <v>52</v>
      </c>
      <c r="E70" s="58" t="s">
        <v>101</v>
      </c>
      <c r="F70" s="59">
        <v>2</v>
      </c>
      <c r="G70" s="21"/>
      <c r="H70" s="21"/>
      <c r="I70" s="21"/>
      <c r="J70" s="21"/>
      <c r="K70" s="21"/>
      <c r="L70" s="16" t="e">
        <f t="shared" si="2"/>
        <v>#REF!</v>
      </c>
      <c r="M70" s="17">
        <f t="shared" si="1"/>
        <v>0</v>
      </c>
      <c r="N70" s="18" t="e">
        <f t="shared" si="3"/>
        <v>#REF!</v>
      </c>
    </row>
    <row r="71" spans="1:14" s="18" customFormat="1" ht="375">
      <c r="A71" s="15">
        <f t="shared" si="0"/>
      </c>
      <c r="B71" s="34">
        <v>63</v>
      </c>
      <c r="C71" s="35" t="s">
        <v>66</v>
      </c>
      <c r="D71" s="57" t="s">
        <v>67</v>
      </c>
      <c r="E71" s="58"/>
      <c r="F71" s="60">
        <v>2</v>
      </c>
      <c r="G71" s="21"/>
      <c r="H71" s="21"/>
      <c r="I71" s="21"/>
      <c r="J71" s="21"/>
      <c r="K71" s="21"/>
      <c r="L71" s="16" t="e">
        <f t="shared" si="2"/>
        <v>#REF!</v>
      </c>
      <c r="M71" s="17">
        <f t="shared" si="1"/>
        <v>0</v>
      </c>
      <c r="N71" s="18" t="e">
        <f t="shared" si="3"/>
        <v>#REF!</v>
      </c>
    </row>
    <row r="72" spans="1:14" s="18" customFormat="1" ht="409.5">
      <c r="A72" s="15">
        <f aca="true" t="shared" si="4" ref="A72:A82">IF(M72&gt;0,$D$4,"")</f>
      </c>
      <c r="B72" s="34">
        <v>64</v>
      </c>
      <c r="C72" s="35" t="s">
        <v>68</v>
      </c>
      <c r="D72" s="57" t="s">
        <v>58</v>
      </c>
      <c r="E72" s="58"/>
      <c r="F72" s="60">
        <v>2</v>
      </c>
      <c r="G72" s="21"/>
      <c r="H72" s="21"/>
      <c r="I72" s="21"/>
      <c r="J72" s="21"/>
      <c r="K72" s="21"/>
      <c r="L72" s="16" t="e">
        <f t="shared" si="2"/>
        <v>#REF!</v>
      </c>
      <c r="M72" s="17">
        <f aca="true" t="shared" si="5" ref="M72:M82">IF(H72&lt;&gt;"",1,0)</f>
        <v>0</v>
      </c>
      <c r="N72" s="18" t="e">
        <f t="shared" si="3"/>
        <v>#REF!</v>
      </c>
    </row>
    <row r="73" spans="1:14" s="18" customFormat="1" ht="60">
      <c r="A73" s="15">
        <f t="shared" si="4"/>
      </c>
      <c r="B73" s="34">
        <v>65</v>
      </c>
      <c r="C73" s="35" t="s">
        <v>77</v>
      </c>
      <c r="D73" s="45" t="s">
        <v>77</v>
      </c>
      <c r="E73" s="58" t="s">
        <v>101</v>
      </c>
      <c r="F73" s="59">
        <v>4</v>
      </c>
      <c r="G73" s="21"/>
      <c r="H73" s="21"/>
      <c r="I73" s="21"/>
      <c r="J73" s="21"/>
      <c r="K73" s="21"/>
      <c r="L73" s="16" t="e">
        <f aca="true" t="shared" si="6" ref="L73:L82">IF(F73&gt;0,L72+1,L72)</f>
        <v>#REF!</v>
      </c>
      <c r="M73" s="17">
        <f t="shared" si="5"/>
        <v>0</v>
      </c>
      <c r="N73" s="18" t="e">
        <f aca="true" t="shared" si="7" ref="N73:N82">IF(L73=L72,"",L73)</f>
        <v>#REF!</v>
      </c>
    </row>
    <row r="74" spans="1:14" s="18" customFormat="1" ht="60">
      <c r="A74" s="15">
        <f t="shared" si="4"/>
      </c>
      <c r="B74" s="34">
        <v>66</v>
      </c>
      <c r="C74" s="35" t="s">
        <v>78</v>
      </c>
      <c r="D74" s="45" t="s">
        <v>78</v>
      </c>
      <c r="E74" s="58" t="s">
        <v>101</v>
      </c>
      <c r="F74" s="59">
        <v>4</v>
      </c>
      <c r="G74" s="21"/>
      <c r="H74" s="21"/>
      <c r="I74" s="21"/>
      <c r="J74" s="21"/>
      <c r="K74" s="21"/>
      <c r="L74" s="16" t="e">
        <f t="shared" si="6"/>
        <v>#REF!</v>
      </c>
      <c r="M74" s="17">
        <f t="shared" si="5"/>
        <v>0</v>
      </c>
      <c r="N74" s="18" t="e">
        <f t="shared" si="7"/>
        <v>#REF!</v>
      </c>
    </row>
    <row r="75" spans="1:14" s="18" customFormat="1" ht="45">
      <c r="A75" s="15">
        <f t="shared" si="4"/>
      </c>
      <c r="B75" s="34">
        <v>67</v>
      </c>
      <c r="C75" s="35" t="s">
        <v>79</v>
      </c>
      <c r="D75" s="45" t="s">
        <v>79</v>
      </c>
      <c r="E75" s="58" t="s">
        <v>101</v>
      </c>
      <c r="F75" s="59">
        <v>4</v>
      </c>
      <c r="G75" s="22"/>
      <c r="H75" s="22"/>
      <c r="I75" s="22"/>
      <c r="J75" s="22"/>
      <c r="K75" s="22"/>
      <c r="L75" s="16" t="e">
        <f t="shared" si="6"/>
        <v>#REF!</v>
      </c>
      <c r="M75" s="17">
        <f t="shared" si="5"/>
        <v>0</v>
      </c>
      <c r="N75" s="18" t="e">
        <f t="shared" si="7"/>
        <v>#REF!</v>
      </c>
    </row>
    <row r="76" spans="1:14" s="15" customFormat="1" ht="60">
      <c r="A76" s="15">
        <f t="shared" si="4"/>
      </c>
      <c r="B76" s="34">
        <v>68</v>
      </c>
      <c r="C76" s="35" t="s">
        <v>149</v>
      </c>
      <c r="D76" s="45" t="s">
        <v>80</v>
      </c>
      <c r="E76" s="58" t="s">
        <v>101</v>
      </c>
      <c r="F76" s="59">
        <v>2</v>
      </c>
      <c r="G76" s="23"/>
      <c r="H76" s="23"/>
      <c r="I76" s="23"/>
      <c r="J76" s="23"/>
      <c r="K76" s="21"/>
      <c r="L76" s="16" t="e">
        <f t="shared" si="6"/>
        <v>#REF!</v>
      </c>
      <c r="M76" s="17">
        <f t="shared" si="5"/>
        <v>0</v>
      </c>
      <c r="N76" s="18" t="e">
        <f t="shared" si="7"/>
        <v>#REF!</v>
      </c>
    </row>
    <row r="77" spans="1:14" s="18" customFormat="1" ht="30">
      <c r="A77" s="15">
        <f t="shared" si="4"/>
      </c>
      <c r="B77" s="34">
        <v>69</v>
      </c>
      <c r="C77" s="35" t="s">
        <v>148</v>
      </c>
      <c r="D77" s="45" t="s">
        <v>81</v>
      </c>
      <c r="E77" s="58" t="s">
        <v>101</v>
      </c>
      <c r="F77" s="59">
        <v>10</v>
      </c>
      <c r="G77" s="23"/>
      <c r="H77" s="23"/>
      <c r="I77" s="23"/>
      <c r="J77" s="23"/>
      <c r="K77" s="21"/>
      <c r="L77" s="16" t="e">
        <f t="shared" si="6"/>
        <v>#REF!</v>
      </c>
      <c r="M77" s="17">
        <f t="shared" si="5"/>
        <v>0</v>
      </c>
      <c r="N77" s="18" t="e">
        <f t="shared" si="7"/>
        <v>#REF!</v>
      </c>
    </row>
    <row r="78" spans="1:14" s="18" customFormat="1" ht="75">
      <c r="A78" s="15">
        <f t="shared" si="4"/>
      </c>
      <c r="B78" s="34">
        <v>70</v>
      </c>
      <c r="C78" s="35" t="s">
        <v>150</v>
      </c>
      <c r="D78" s="45" t="s">
        <v>53</v>
      </c>
      <c r="E78" s="58" t="s">
        <v>101</v>
      </c>
      <c r="F78" s="59">
        <v>6</v>
      </c>
      <c r="G78" s="23"/>
      <c r="H78" s="23"/>
      <c r="I78" s="23"/>
      <c r="J78" s="23"/>
      <c r="K78" s="21"/>
      <c r="L78" s="16" t="e">
        <f t="shared" si="6"/>
        <v>#REF!</v>
      </c>
      <c r="M78" s="17">
        <f t="shared" si="5"/>
        <v>0</v>
      </c>
      <c r="N78" s="18" t="e">
        <f t="shared" si="7"/>
        <v>#REF!</v>
      </c>
    </row>
    <row r="79" spans="1:14" s="18" customFormat="1" ht="120">
      <c r="A79" s="15">
        <f t="shared" si="4"/>
      </c>
      <c r="B79" s="34">
        <v>71</v>
      </c>
      <c r="C79" s="35" t="s">
        <v>151</v>
      </c>
      <c r="D79" s="45" t="s">
        <v>82</v>
      </c>
      <c r="E79" s="58" t="s">
        <v>101</v>
      </c>
      <c r="F79" s="59">
        <v>6</v>
      </c>
      <c r="G79" s="23"/>
      <c r="H79" s="23"/>
      <c r="I79" s="23"/>
      <c r="J79" s="23"/>
      <c r="K79" s="21"/>
      <c r="L79" s="16" t="e">
        <f t="shared" si="6"/>
        <v>#REF!</v>
      </c>
      <c r="M79" s="17">
        <f t="shared" si="5"/>
        <v>0</v>
      </c>
      <c r="N79" s="18" t="e">
        <f t="shared" si="7"/>
        <v>#REF!</v>
      </c>
    </row>
    <row r="80" spans="1:14" s="18" customFormat="1" ht="45">
      <c r="A80" s="15">
        <f t="shared" si="4"/>
      </c>
      <c r="B80" s="34">
        <v>72</v>
      </c>
      <c r="C80" s="35" t="s">
        <v>83</v>
      </c>
      <c r="D80" s="45" t="s">
        <v>83</v>
      </c>
      <c r="E80" s="58" t="s">
        <v>101</v>
      </c>
      <c r="F80" s="59">
        <v>2</v>
      </c>
      <c r="G80" s="23"/>
      <c r="H80" s="23"/>
      <c r="I80" s="23"/>
      <c r="J80" s="23"/>
      <c r="K80" s="21"/>
      <c r="L80" s="16" t="e">
        <f t="shared" si="6"/>
        <v>#REF!</v>
      </c>
      <c r="M80" s="17">
        <f t="shared" si="5"/>
        <v>0</v>
      </c>
      <c r="N80" s="18" t="e">
        <f t="shared" si="7"/>
        <v>#REF!</v>
      </c>
    </row>
    <row r="81" spans="1:14" s="18" customFormat="1" ht="90">
      <c r="A81" s="15">
        <f t="shared" si="4"/>
      </c>
      <c r="B81" s="34">
        <v>73</v>
      </c>
      <c r="C81" s="35" t="s">
        <v>84</v>
      </c>
      <c r="D81" s="45" t="s">
        <v>84</v>
      </c>
      <c r="E81" s="58" t="s">
        <v>101</v>
      </c>
      <c r="F81" s="59">
        <v>2</v>
      </c>
      <c r="G81" s="23"/>
      <c r="H81" s="23"/>
      <c r="I81" s="23"/>
      <c r="J81" s="23"/>
      <c r="K81" s="21"/>
      <c r="L81" s="16" t="e">
        <f t="shared" si="6"/>
        <v>#REF!</v>
      </c>
      <c r="M81" s="17">
        <f t="shared" si="5"/>
        <v>0</v>
      </c>
      <c r="N81" s="18" t="e">
        <f t="shared" si="7"/>
        <v>#REF!</v>
      </c>
    </row>
    <row r="82" spans="1:14" s="18" customFormat="1" ht="105.75" thickBot="1">
      <c r="A82" s="15">
        <f t="shared" si="4"/>
      </c>
      <c r="B82" s="34">
        <v>74</v>
      </c>
      <c r="C82" s="61" t="s">
        <v>85</v>
      </c>
      <c r="D82" s="62" t="s">
        <v>85</v>
      </c>
      <c r="E82" s="63" t="s">
        <v>101</v>
      </c>
      <c r="F82" s="64">
        <v>10</v>
      </c>
      <c r="G82" s="23"/>
      <c r="H82" s="23"/>
      <c r="I82" s="23"/>
      <c r="J82" s="23"/>
      <c r="K82" s="65"/>
      <c r="L82" s="16" t="e">
        <f t="shared" si="6"/>
        <v>#REF!</v>
      </c>
      <c r="M82" s="17">
        <f t="shared" si="5"/>
        <v>0</v>
      </c>
      <c r="N82" s="18" t="e">
        <f t="shared" si="7"/>
        <v>#REF!</v>
      </c>
    </row>
    <row r="85" ht="12">
      <c r="D85" s="1" t="s">
        <v>54</v>
      </c>
    </row>
    <row r="86" ht="12">
      <c r="D86" s="1" t="s">
        <v>55</v>
      </c>
    </row>
  </sheetData>
  <sheetProtection selectLockedCells="1"/>
  <mergeCells count="6">
    <mergeCell ref="B1:J1"/>
    <mergeCell ref="B2:J2"/>
    <mergeCell ref="B3:J3"/>
    <mergeCell ref="B8:F8"/>
    <mergeCell ref="B4:C4"/>
    <mergeCell ref="D4:J4"/>
  </mergeCells>
  <printOptions/>
  <pageMargins left="0.31496062992125984" right="0.1968503937007874" top="0.31496062992125984" bottom="0.31496062992125984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2019-02-24T16:48:54Z</cp:lastPrinted>
  <dcterms:created xsi:type="dcterms:W3CDTF">2014-11-27T11:52:49Z</dcterms:created>
  <dcterms:modified xsi:type="dcterms:W3CDTF">2019-10-31T09:17:08Z</dcterms:modified>
  <cp:category/>
  <cp:version/>
  <cp:contentType/>
  <cp:contentStatus/>
</cp:coreProperties>
</file>